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PROGRAMMAS_EKII\8_Policijas ēkas\Līgums\"/>
    </mc:Choice>
  </mc:AlternateContent>
  <xr:revisionPtr revIDLastSave="0" documentId="13_ncr:1_{4B91A2ED-EA33-4A24-9051-58D1DA6C0646}" xr6:coauthVersionLast="47" xr6:coauthVersionMax="47" xr10:uidLastSave="{00000000-0000-0000-0000-000000000000}"/>
  <bookViews>
    <workbookView xWindow="-108" yWindow="-108" windowWidth="23256" windowHeight="12456" xr2:uid="{00000000-000D-0000-FFFF-FFFF00000000}"/>
  </bookViews>
  <sheets>
    <sheet name="pārskats" sheetId="1" r:id="rId1"/>
    <sheet name="aprēķina metodika_elektrība" sheetId="2" r:id="rId2"/>
    <sheet name="aprēķina metodika_siltums" sheetId="3" r:id="rId3"/>
  </sheets>
  <externalReferences>
    <externalReference r:id="rId4"/>
  </externalReferences>
  <definedNames>
    <definedName name="_Toc264365354" localSheetId="0">pārskats!#REF!</definedName>
    <definedName name="apkures_dienas">[1]Proj.!$D$10</definedName>
    <definedName name="kurin" localSheetId="0">#REF!</definedName>
    <definedName name="kurin">#REF!</definedName>
    <definedName name="kurinamais" localSheetId="0">#REF!</definedName>
    <definedName name="kurinamais">#REF!</definedName>
    <definedName name="malka" localSheetId="0">#REF!</definedName>
    <definedName name="malka">#REF!</definedName>
    <definedName name="_xlnm.Print_Area" localSheetId="1">'aprēķina metodika_elektrība'!$A$1:$N$88</definedName>
    <definedName name="_xlnm.Print_Area" localSheetId="2">'aprēķina metodika_siltums'!$A$1:$N$75</definedName>
    <definedName name="_xlnm.Print_Area" localSheetId="0">pārskats!$A$1:$Q$135</definedName>
    <definedName name="šķelda" localSheetId="0">#REF!</definedName>
    <definedName name="šķelda">#REF!</definedName>
    <definedName name="T_ara">[1]Proj.!$D$9</definedName>
    <definedName name="vietas" localSheetId="0">#REF!</definedName>
    <definedName name="vietas">#REF!</definedName>
    <definedName name="wh_imz" localSheetId="0">#REF!</definedName>
    <definedName name="wh_imz">#REF!</definedName>
    <definedName name="Wh_izm" localSheetId="0">#REF!</definedName>
    <definedName name="Wh_izm">#REF!</definedName>
    <definedName name="zona1_laukums">[1]Zonas!$B$20</definedName>
    <definedName name="zona2_laukums">[1]Zonas!$B$34</definedName>
    <definedName name="zona3_laukums">[1]Zonas!$B$48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6" i="1" l="1"/>
  <c r="M116" i="1"/>
  <c r="L116" i="1"/>
  <c r="K116" i="1"/>
  <c r="J116" i="1"/>
  <c r="I116" i="1"/>
  <c r="H116" i="1"/>
  <c r="G116" i="1"/>
  <c r="F116" i="1"/>
  <c r="E116" i="1"/>
  <c r="D116" i="1"/>
  <c r="C116" i="1"/>
  <c r="P115" i="1"/>
  <c r="C122" i="1" s="1"/>
  <c r="O115" i="1"/>
  <c r="N97" i="1"/>
  <c r="M97" i="1"/>
  <c r="L97" i="1"/>
  <c r="K97" i="1"/>
  <c r="J97" i="1"/>
  <c r="I97" i="1"/>
  <c r="H97" i="1"/>
  <c r="G97" i="1"/>
  <c r="F97" i="1"/>
  <c r="E97" i="1"/>
  <c r="D97" i="1"/>
  <c r="C97" i="1"/>
  <c r="N96" i="1"/>
  <c r="M96" i="1"/>
  <c r="L96" i="1"/>
  <c r="K96" i="1"/>
  <c r="J96" i="1"/>
  <c r="I96" i="1"/>
  <c r="H96" i="1"/>
  <c r="G96" i="1"/>
  <c r="F96" i="1"/>
  <c r="E96" i="1"/>
  <c r="D96" i="1"/>
  <c r="C96" i="1"/>
  <c r="P95" i="1"/>
  <c r="C25" i="1" s="1"/>
  <c r="O95" i="1"/>
  <c r="N94" i="1"/>
  <c r="M94" i="1"/>
  <c r="L94" i="1"/>
  <c r="K94" i="1"/>
  <c r="J94" i="1"/>
  <c r="I94" i="1"/>
  <c r="H94" i="1"/>
  <c r="G94" i="1"/>
  <c r="F94" i="1"/>
  <c r="E94" i="1"/>
  <c r="D94" i="1"/>
  <c r="C94" i="1"/>
  <c r="P93" i="1"/>
  <c r="O93" i="1"/>
  <c r="N84" i="1"/>
  <c r="M84" i="1"/>
  <c r="L84" i="1"/>
  <c r="K84" i="1"/>
  <c r="J84" i="1"/>
  <c r="I84" i="1"/>
  <c r="H84" i="1"/>
  <c r="G84" i="1"/>
  <c r="F84" i="1"/>
  <c r="E84" i="1"/>
  <c r="D84" i="1"/>
  <c r="C84" i="1"/>
  <c r="N83" i="1"/>
  <c r="M83" i="1"/>
  <c r="L83" i="1"/>
  <c r="K83" i="1"/>
  <c r="J83" i="1"/>
  <c r="I83" i="1"/>
  <c r="H83" i="1"/>
  <c r="G83" i="1"/>
  <c r="F83" i="1"/>
  <c r="E83" i="1"/>
  <c r="D83" i="1"/>
  <c r="C83" i="1"/>
  <c r="P82" i="1"/>
  <c r="C24" i="1" s="1"/>
  <c r="O82" i="1"/>
  <c r="N81" i="1"/>
  <c r="M81" i="1"/>
  <c r="L81" i="1"/>
  <c r="K81" i="1"/>
  <c r="J81" i="1"/>
  <c r="I81" i="1"/>
  <c r="H81" i="1"/>
  <c r="G81" i="1"/>
  <c r="F81" i="1"/>
  <c r="E81" i="1"/>
  <c r="D81" i="1"/>
  <c r="C81" i="1"/>
  <c r="P80" i="1"/>
  <c r="O80" i="1"/>
  <c r="C32" i="1"/>
  <c r="C31" i="1"/>
  <c r="O116" i="1" l="1"/>
  <c r="P116" i="1"/>
  <c r="F98" i="1"/>
  <c r="G98" i="1"/>
  <c r="E98" i="1"/>
  <c r="H85" i="1"/>
  <c r="I98" i="1"/>
  <c r="J98" i="1"/>
  <c r="K98" i="1"/>
  <c r="N85" i="1"/>
  <c r="H98" i="1"/>
  <c r="F85" i="1"/>
  <c r="L98" i="1"/>
  <c r="C98" i="1"/>
  <c r="J85" i="1"/>
  <c r="D98" i="1"/>
  <c r="P94" i="1"/>
  <c r="N98" i="1"/>
  <c r="O81" i="1"/>
  <c r="K85" i="1"/>
  <c r="I85" i="1"/>
  <c r="L85" i="1"/>
  <c r="E85" i="1"/>
  <c r="O94" i="1"/>
  <c r="G85" i="1"/>
  <c r="M98" i="1"/>
  <c r="O96" i="1"/>
  <c r="P96" i="1"/>
  <c r="N25" i="1" s="1"/>
  <c r="O97" i="1"/>
  <c r="P97" i="1"/>
  <c r="C85" i="1"/>
  <c r="P81" i="1"/>
  <c r="M85" i="1"/>
  <c r="O84" i="1"/>
  <c r="D85" i="1"/>
  <c r="O83" i="1"/>
  <c r="P83" i="1"/>
  <c r="N24" i="1" s="1"/>
  <c r="P84" i="1"/>
  <c r="O98" i="1" l="1"/>
  <c r="P85" i="1"/>
  <c r="P98" i="1"/>
  <c r="O85" i="1"/>
  <c r="C63" i="3" l="1"/>
  <c r="C61" i="3" s="1"/>
  <c r="C59" i="3" s="1"/>
  <c r="C68" i="3" s="1"/>
  <c r="C69" i="3" s="1"/>
  <c r="D63" i="3"/>
  <c r="D61" i="3" s="1"/>
  <c r="D59" i="3" s="1"/>
  <c r="D68" i="3" s="1"/>
  <c r="D69" i="3" s="1"/>
  <c r="E63" i="3"/>
  <c r="F63" i="3"/>
  <c r="F61" i="3" s="1"/>
  <c r="F59" i="3" s="1"/>
  <c r="F68" i="3" s="1"/>
  <c r="F69" i="3" s="1"/>
  <c r="G63" i="3"/>
  <c r="G61" i="3" s="1"/>
  <c r="G59" i="3" s="1"/>
  <c r="G68" i="3" s="1"/>
  <c r="G69" i="3" s="1"/>
  <c r="H63" i="3"/>
  <c r="H61" i="3" s="1"/>
  <c r="H59" i="3" s="1"/>
  <c r="H68" i="3" s="1"/>
  <c r="H69" i="3" s="1"/>
  <c r="I63" i="3"/>
  <c r="I61" i="3" s="1"/>
  <c r="I59" i="3" s="1"/>
  <c r="I68" i="3" s="1"/>
  <c r="I69" i="3" s="1"/>
  <c r="J63" i="3"/>
  <c r="J61" i="3" s="1"/>
  <c r="J59" i="3" s="1"/>
  <c r="J68" i="3" s="1"/>
  <c r="J69" i="3" s="1"/>
  <c r="K63" i="3"/>
  <c r="K61" i="3" s="1"/>
  <c r="K59" i="3" s="1"/>
  <c r="K68" i="3" s="1"/>
  <c r="K69" i="3" s="1"/>
  <c r="L63" i="3"/>
  <c r="L61" i="3" s="1"/>
  <c r="L59" i="3" s="1"/>
  <c r="L68" i="3" s="1"/>
  <c r="L69" i="3" s="1"/>
  <c r="M63" i="3"/>
  <c r="M61" i="3" s="1"/>
  <c r="M59" i="3" s="1"/>
  <c r="M68" i="3" s="1"/>
  <c r="M69" i="3" s="1"/>
  <c r="B63" i="3"/>
  <c r="B61" i="3" s="1"/>
  <c r="B59" i="3" s="1"/>
  <c r="C45" i="3"/>
  <c r="D45" i="3"/>
  <c r="D43" i="3" s="1"/>
  <c r="D41" i="3" s="1"/>
  <c r="D50" i="3" s="1"/>
  <c r="D51" i="3" s="1"/>
  <c r="E45" i="3"/>
  <c r="F45" i="3"/>
  <c r="F43" i="3" s="1"/>
  <c r="F41" i="3" s="1"/>
  <c r="F50" i="3" s="1"/>
  <c r="F51" i="3" s="1"/>
  <c r="G45" i="3"/>
  <c r="G43" i="3" s="1"/>
  <c r="G41" i="3" s="1"/>
  <c r="G50" i="3" s="1"/>
  <c r="G51" i="3" s="1"/>
  <c r="H45" i="3"/>
  <c r="H43" i="3" s="1"/>
  <c r="H41" i="3" s="1"/>
  <c r="H50" i="3" s="1"/>
  <c r="H51" i="3" s="1"/>
  <c r="I45" i="3"/>
  <c r="I43" i="3" s="1"/>
  <c r="I41" i="3" s="1"/>
  <c r="I50" i="3" s="1"/>
  <c r="I51" i="3" s="1"/>
  <c r="J45" i="3"/>
  <c r="J43" i="3" s="1"/>
  <c r="J41" i="3" s="1"/>
  <c r="J50" i="3" s="1"/>
  <c r="J51" i="3" s="1"/>
  <c r="K45" i="3"/>
  <c r="K43" i="3" s="1"/>
  <c r="K41" i="3" s="1"/>
  <c r="K50" i="3" s="1"/>
  <c r="K51" i="3" s="1"/>
  <c r="L45" i="3"/>
  <c r="L43" i="3" s="1"/>
  <c r="L41" i="3" s="1"/>
  <c r="L50" i="3" s="1"/>
  <c r="L51" i="3" s="1"/>
  <c r="M45" i="3"/>
  <c r="B45" i="3"/>
  <c r="C27" i="3"/>
  <c r="D27" i="3"/>
  <c r="D25" i="3" s="1"/>
  <c r="D23" i="3" s="1"/>
  <c r="D32" i="3" s="1"/>
  <c r="D33" i="3" s="1"/>
  <c r="E27" i="3"/>
  <c r="F27" i="3"/>
  <c r="F25" i="3" s="1"/>
  <c r="F23" i="3" s="1"/>
  <c r="F32" i="3" s="1"/>
  <c r="F33" i="3" s="1"/>
  <c r="G27" i="3"/>
  <c r="G25" i="3" s="1"/>
  <c r="G23" i="3" s="1"/>
  <c r="G32" i="3" s="1"/>
  <c r="G33" i="3" s="1"/>
  <c r="H27" i="3"/>
  <c r="H25" i="3" s="1"/>
  <c r="H23" i="3" s="1"/>
  <c r="H32" i="3" s="1"/>
  <c r="H33" i="3" s="1"/>
  <c r="I27" i="3"/>
  <c r="I25" i="3" s="1"/>
  <c r="I23" i="3" s="1"/>
  <c r="I32" i="3" s="1"/>
  <c r="I33" i="3" s="1"/>
  <c r="J27" i="3"/>
  <c r="J25" i="3" s="1"/>
  <c r="J23" i="3" s="1"/>
  <c r="J32" i="3" s="1"/>
  <c r="J33" i="3" s="1"/>
  <c r="K27" i="3"/>
  <c r="L27" i="3"/>
  <c r="L25" i="3" s="1"/>
  <c r="L23" i="3" s="1"/>
  <c r="L32" i="3" s="1"/>
  <c r="L33" i="3" s="1"/>
  <c r="M27" i="3"/>
  <c r="M25" i="3" s="1"/>
  <c r="M23" i="3" s="1"/>
  <c r="M32" i="3" s="1"/>
  <c r="M33" i="3" s="1"/>
  <c r="B27" i="3"/>
  <c r="B25" i="3" s="1"/>
  <c r="B23" i="3" s="1"/>
  <c r="A61" i="3"/>
  <c r="A43" i="3"/>
  <c r="A25" i="3"/>
  <c r="A5" i="3"/>
  <c r="B21" i="3"/>
  <c r="B39" i="3" s="1"/>
  <c r="B57" i="3" s="1"/>
  <c r="M72" i="3"/>
  <c r="L72" i="3"/>
  <c r="K72" i="3"/>
  <c r="J72" i="3"/>
  <c r="I72" i="3"/>
  <c r="H72" i="3"/>
  <c r="G72" i="3"/>
  <c r="F72" i="3"/>
  <c r="E72" i="3"/>
  <c r="D72" i="3"/>
  <c r="C72" i="3"/>
  <c r="B72" i="3"/>
  <c r="N72" i="3" s="1"/>
  <c r="M71" i="3"/>
  <c r="L71" i="3"/>
  <c r="K71" i="3"/>
  <c r="J71" i="3"/>
  <c r="I71" i="3"/>
  <c r="H71" i="3"/>
  <c r="G71" i="3"/>
  <c r="F71" i="3"/>
  <c r="E71" i="3"/>
  <c r="D71" i="3"/>
  <c r="C71" i="3"/>
  <c r="B71" i="3"/>
  <c r="M70" i="3"/>
  <c r="L70" i="3"/>
  <c r="K70" i="3"/>
  <c r="J70" i="3"/>
  <c r="I70" i="3"/>
  <c r="H70" i="3"/>
  <c r="G70" i="3"/>
  <c r="F70" i="3"/>
  <c r="E70" i="3"/>
  <c r="D70" i="3"/>
  <c r="C70" i="3"/>
  <c r="B70" i="3"/>
  <c r="N70" i="3" s="1"/>
  <c r="N67" i="3"/>
  <c r="N65" i="3"/>
  <c r="N64" i="3"/>
  <c r="N62" i="3"/>
  <c r="E61" i="3"/>
  <c r="E59" i="3" s="1"/>
  <c r="E68" i="3" s="1"/>
  <c r="E69" i="3" s="1"/>
  <c r="N60" i="3"/>
  <c r="M54" i="3"/>
  <c r="L54" i="3"/>
  <c r="K54" i="3"/>
  <c r="J54" i="3"/>
  <c r="I54" i="3"/>
  <c r="H54" i="3"/>
  <c r="G54" i="3"/>
  <c r="F54" i="3"/>
  <c r="E54" i="3"/>
  <c r="D54" i="3"/>
  <c r="C54" i="3"/>
  <c r="B54" i="3"/>
  <c r="M53" i="3"/>
  <c r="L53" i="3"/>
  <c r="K53" i="3"/>
  <c r="J53" i="3"/>
  <c r="I53" i="3"/>
  <c r="H53" i="3"/>
  <c r="G53" i="3"/>
  <c r="F53" i="3"/>
  <c r="E53" i="3"/>
  <c r="D53" i="3"/>
  <c r="C53" i="3"/>
  <c r="B53" i="3"/>
  <c r="N53" i="3" s="1"/>
  <c r="M52" i="3"/>
  <c r="L52" i="3"/>
  <c r="K52" i="3"/>
  <c r="J52" i="3"/>
  <c r="I52" i="3"/>
  <c r="H52" i="3"/>
  <c r="G52" i="3"/>
  <c r="F52" i="3"/>
  <c r="E52" i="3"/>
  <c r="D52" i="3"/>
  <c r="C52" i="3"/>
  <c r="B52" i="3"/>
  <c r="N49" i="3"/>
  <c r="N47" i="3"/>
  <c r="N46" i="3"/>
  <c r="M43" i="3"/>
  <c r="M41" i="3" s="1"/>
  <c r="M50" i="3" s="1"/>
  <c r="M51" i="3" s="1"/>
  <c r="E43" i="3"/>
  <c r="E41" i="3" s="1"/>
  <c r="E50" i="3" s="1"/>
  <c r="E51" i="3" s="1"/>
  <c r="B43" i="3"/>
  <c r="N44" i="3"/>
  <c r="C43" i="3"/>
  <c r="C41" i="3" s="1"/>
  <c r="C50" i="3" s="1"/>
  <c r="C51" i="3" s="1"/>
  <c r="N42" i="3"/>
  <c r="M36" i="3"/>
  <c r="L36" i="3"/>
  <c r="K36" i="3"/>
  <c r="J36" i="3"/>
  <c r="I36" i="3"/>
  <c r="H36" i="3"/>
  <c r="G36" i="3"/>
  <c r="F36" i="3"/>
  <c r="E36" i="3"/>
  <c r="D36" i="3"/>
  <c r="C36" i="3"/>
  <c r="B36" i="3"/>
  <c r="M35" i="3"/>
  <c r="L35" i="3"/>
  <c r="K35" i="3"/>
  <c r="J35" i="3"/>
  <c r="I35" i="3"/>
  <c r="H35" i="3"/>
  <c r="G35" i="3"/>
  <c r="F35" i="3"/>
  <c r="E35" i="3"/>
  <c r="D35" i="3"/>
  <c r="C35" i="3"/>
  <c r="B35" i="3"/>
  <c r="M34" i="3"/>
  <c r="L34" i="3"/>
  <c r="K34" i="3"/>
  <c r="J34" i="3"/>
  <c r="I34" i="3"/>
  <c r="H34" i="3"/>
  <c r="G34" i="3"/>
  <c r="F34" i="3"/>
  <c r="E34" i="3"/>
  <c r="D34" i="3"/>
  <c r="C34" i="3"/>
  <c r="B34" i="3"/>
  <c r="N34" i="3" s="1"/>
  <c r="N31" i="3"/>
  <c r="N29" i="3"/>
  <c r="N28" i="3"/>
  <c r="K25" i="3"/>
  <c r="K23" i="3" s="1"/>
  <c r="K32" i="3" s="1"/>
  <c r="K33" i="3" s="1"/>
  <c r="C25" i="3"/>
  <c r="C23" i="3" s="1"/>
  <c r="C32" i="3" s="1"/>
  <c r="C33" i="3" s="1"/>
  <c r="N26" i="3"/>
  <c r="E25" i="3"/>
  <c r="E23" i="3" s="1"/>
  <c r="E32" i="3" s="1"/>
  <c r="E33" i="3" s="1"/>
  <c r="N24" i="3"/>
  <c r="C16" i="3"/>
  <c r="D16" i="3"/>
  <c r="E16" i="3"/>
  <c r="F16" i="3"/>
  <c r="G16" i="3"/>
  <c r="H16" i="3"/>
  <c r="I16" i="3"/>
  <c r="J16" i="3"/>
  <c r="K16" i="3"/>
  <c r="L16" i="3"/>
  <c r="M16" i="3"/>
  <c r="B16" i="3"/>
  <c r="C15" i="3"/>
  <c r="D15" i="3"/>
  <c r="E15" i="3"/>
  <c r="F15" i="3"/>
  <c r="G15" i="3"/>
  <c r="H15" i="3"/>
  <c r="I15" i="3"/>
  <c r="J15" i="3"/>
  <c r="K15" i="3"/>
  <c r="L15" i="3"/>
  <c r="M15" i="3"/>
  <c r="B15" i="3"/>
  <c r="N15" i="3"/>
  <c r="C14" i="3"/>
  <c r="D14" i="3"/>
  <c r="E14" i="3"/>
  <c r="F14" i="3"/>
  <c r="G14" i="3"/>
  <c r="H14" i="3"/>
  <c r="I14" i="3"/>
  <c r="J14" i="3"/>
  <c r="K14" i="3"/>
  <c r="L14" i="3"/>
  <c r="M14" i="3"/>
  <c r="B14" i="3"/>
  <c r="N4" i="3"/>
  <c r="C7" i="3"/>
  <c r="C5" i="3" s="1"/>
  <c r="D7" i="3"/>
  <c r="D5" i="3" s="1"/>
  <c r="E7" i="3"/>
  <c r="E5" i="3" s="1"/>
  <c r="F7" i="3"/>
  <c r="F5" i="3" s="1"/>
  <c r="G7" i="3"/>
  <c r="G5" i="3" s="1"/>
  <c r="H7" i="3"/>
  <c r="H5" i="3" s="1"/>
  <c r="I7" i="3"/>
  <c r="I5" i="3" s="1"/>
  <c r="J7" i="3"/>
  <c r="J5" i="3" s="1"/>
  <c r="K7" i="3"/>
  <c r="K5" i="3" s="1"/>
  <c r="L7" i="3"/>
  <c r="L5" i="3" s="1"/>
  <c r="M7" i="3"/>
  <c r="M5" i="3" s="1"/>
  <c r="B7" i="3"/>
  <c r="N11" i="3"/>
  <c r="N9" i="3"/>
  <c r="N8" i="3"/>
  <c r="B5" i="3"/>
  <c r="N6" i="3"/>
  <c r="N16" i="3" l="1"/>
  <c r="N36" i="3"/>
  <c r="N52" i="3"/>
  <c r="N71" i="3"/>
  <c r="N14" i="3"/>
  <c r="N35" i="3"/>
  <c r="N54" i="3"/>
  <c r="B68" i="3"/>
  <c r="N59" i="3"/>
  <c r="N61" i="3"/>
  <c r="N43" i="3"/>
  <c r="B41" i="3"/>
  <c r="B32" i="3"/>
  <c r="N23" i="3"/>
  <c r="N25" i="3"/>
  <c r="K3" i="3"/>
  <c r="K12" i="3" s="1"/>
  <c r="K13" i="3" s="1"/>
  <c r="G3" i="3"/>
  <c r="G12" i="3" s="1"/>
  <c r="G13" i="3" s="1"/>
  <c r="J3" i="3"/>
  <c r="J12" i="3" s="1"/>
  <c r="J13" i="3" s="1"/>
  <c r="F3" i="3"/>
  <c r="F12" i="3" s="1"/>
  <c r="F13" i="3" s="1"/>
  <c r="B3" i="3"/>
  <c r="B12" i="3" s="1"/>
  <c r="B13" i="3" s="1"/>
  <c r="M3" i="3"/>
  <c r="M12" i="3" s="1"/>
  <c r="M13" i="3" s="1"/>
  <c r="I3" i="3"/>
  <c r="I12" i="3" s="1"/>
  <c r="I13" i="3" s="1"/>
  <c r="E3" i="3"/>
  <c r="E12" i="3" s="1"/>
  <c r="E13" i="3" s="1"/>
  <c r="L3" i="3"/>
  <c r="L12" i="3" s="1"/>
  <c r="L13" i="3" s="1"/>
  <c r="H3" i="3"/>
  <c r="H12" i="3" s="1"/>
  <c r="H13" i="3" s="1"/>
  <c r="D3" i="3"/>
  <c r="D12" i="3" s="1"/>
  <c r="D13" i="3" s="1"/>
  <c r="C3" i="3"/>
  <c r="C12" i="3" s="1"/>
  <c r="C13" i="3" s="1"/>
  <c r="N5" i="3"/>
  <c r="N13" i="3" l="1"/>
  <c r="B69" i="3"/>
  <c r="N69" i="3" s="1"/>
  <c r="N68" i="3"/>
  <c r="B50" i="3"/>
  <c r="N41" i="3"/>
  <c r="B33" i="3"/>
  <c r="N33" i="3" s="1"/>
  <c r="N32" i="3"/>
  <c r="N12" i="3"/>
  <c r="N3" i="3"/>
  <c r="M83" i="2"/>
  <c r="L83" i="2"/>
  <c r="K83" i="2"/>
  <c r="J83" i="2"/>
  <c r="I83" i="2"/>
  <c r="H83" i="2"/>
  <c r="G83" i="2"/>
  <c r="F83" i="2"/>
  <c r="E83" i="2"/>
  <c r="D83" i="2"/>
  <c r="D82" i="2" s="1"/>
  <c r="C83" i="2"/>
  <c r="C82" i="2" s="1"/>
  <c r="B83" i="2"/>
  <c r="M61" i="2"/>
  <c r="L61" i="2"/>
  <c r="L60" i="2" s="1"/>
  <c r="K61" i="2"/>
  <c r="J61" i="2"/>
  <c r="J60" i="2" s="1"/>
  <c r="I61" i="2"/>
  <c r="H61" i="2"/>
  <c r="G61" i="2"/>
  <c r="F61" i="2"/>
  <c r="E61" i="2"/>
  <c r="D61" i="2"/>
  <c r="C61" i="2"/>
  <c r="B61" i="2"/>
  <c r="M40" i="2"/>
  <c r="L40" i="2"/>
  <c r="L39" i="2" s="1"/>
  <c r="K40" i="2"/>
  <c r="K39" i="2" s="1"/>
  <c r="J40" i="2"/>
  <c r="J39" i="2" s="1"/>
  <c r="I40" i="2"/>
  <c r="H40" i="2"/>
  <c r="H39" i="2" s="1"/>
  <c r="G40" i="2"/>
  <c r="G39" i="2" s="1"/>
  <c r="F40" i="2"/>
  <c r="E40" i="2"/>
  <c r="D40" i="2"/>
  <c r="C40" i="2"/>
  <c r="B40" i="2"/>
  <c r="C16" i="2"/>
  <c r="C15" i="2" s="1"/>
  <c r="D16" i="2"/>
  <c r="D15" i="2" s="1"/>
  <c r="E16" i="2"/>
  <c r="E15" i="2" s="1"/>
  <c r="F16" i="2"/>
  <c r="G16" i="2"/>
  <c r="G15" i="2" s="1"/>
  <c r="H16" i="2"/>
  <c r="H15" i="2" s="1"/>
  <c r="I16" i="2"/>
  <c r="I15" i="2" s="1"/>
  <c r="J16" i="2"/>
  <c r="K16" i="2"/>
  <c r="K15" i="2" s="1"/>
  <c r="L16" i="2"/>
  <c r="L15" i="2" s="1"/>
  <c r="M16" i="2"/>
  <c r="M15" i="2" s="1"/>
  <c r="B16" i="2"/>
  <c r="N79" i="2"/>
  <c r="M78" i="2"/>
  <c r="L78" i="2"/>
  <c r="K78" i="2"/>
  <c r="J78" i="2"/>
  <c r="I78" i="2"/>
  <c r="H78" i="2"/>
  <c r="G78" i="2"/>
  <c r="F78" i="2"/>
  <c r="E78" i="2"/>
  <c r="D78" i="2"/>
  <c r="C78" i="2"/>
  <c r="B78" i="2"/>
  <c r="A78" i="2"/>
  <c r="N77" i="2"/>
  <c r="M76" i="2"/>
  <c r="L76" i="2"/>
  <c r="K76" i="2"/>
  <c r="J76" i="2"/>
  <c r="I76" i="2"/>
  <c r="H76" i="2"/>
  <c r="G76" i="2"/>
  <c r="F76" i="2"/>
  <c r="E76" i="2"/>
  <c r="D76" i="2"/>
  <c r="C76" i="2"/>
  <c r="B76" i="2"/>
  <c r="A76" i="2"/>
  <c r="N75" i="2"/>
  <c r="M74" i="2"/>
  <c r="L74" i="2"/>
  <c r="K74" i="2"/>
  <c r="J74" i="2"/>
  <c r="I74" i="2"/>
  <c r="H74" i="2"/>
  <c r="G74" i="2"/>
  <c r="F74" i="2"/>
  <c r="E74" i="2"/>
  <c r="E71" i="2" s="1"/>
  <c r="E86" i="2" s="1"/>
  <c r="D74" i="2"/>
  <c r="C74" i="2"/>
  <c r="B74" i="2"/>
  <c r="B71" i="2" s="1"/>
  <c r="A74" i="2"/>
  <c r="N73" i="2"/>
  <c r="M72" i="2"/>
  <c r="L72" i="2"/>
  <c r="K72" i="2"/>
  <c r="J72" i="2"/>
  <c r="I72" i="2"/>
  <c r="H72" i="2"/>
  <c r="G72" i="2"/>
  <c r="F72" i="2"/>
  <c r="E72" i="2"/>
  <c r="D72" i="2"/>
  <c r="C72" i="2"/>
  <c r="C71" i="2" s="1"/>
  <c r="B72" i="2"/>
  <c r="A72" i="2"/>
  <c r="N57" i="2"/>
  <c r="M56" i="2"/>
  <c r="L56" i="2"/>
  <c r="K56" i="2"/>
  <c r="J56" i="2"/>
  <c r="J49" i="2" s="1"/>
  <c r="J64" i="2" s="1"/>
  <c r="I56" i="2"/>
  <c r="H56" i="2"/>
  <c r="G56" i="2"/>
  <c r="F56" i="2"/>
  <c r="E56" i="2"/>
  <c r="D56" i="2"/>
  <c r="C56" i="2"/>
  <c r="B56" i="2"/>
  <c r="A56" i="2"/>
  <c r="N55" i="2"/>
  <c r="M54" i="2"/>
  <c r="L54" i="2"/>
  <c r="K54" i="2"/>
  <c r="J54" i="2"/>
  <c r="I54" i="2"/>
  <c r="H54" i="2"/>
  <c r="G54" i="2"/>
  <c r="G49" i="2" s="1"/>
  <c r="F54" i="2"/>
  <c r="F49" i="2" s="1"/>
  <c r="F64" i="2" s="1"/>
  <c r="E54" i="2"/>
  <c r="D54" i="2"/>
  <c r="D49" i="2" s="1"/>
  <c r="D63" i="2" s="1"/>
  <c r="C54" i="2"/>
  <c r="B54" i="2"/>
  <c r="A54" i="2"/>
  <c r="N53" i="2"/>
  <c r="M52" i="2"/>
  <c r="L52" i="2"/>
  <c r="K52" i="2"/>
  <c r="J52" i="2"/>
  <c r="I52" i="2"/>
  <c r="H52" i="2"/>
  <c r="G52" i="2"/>
  <c r="F52" i="2"/>
  <c r="E52" i="2"/>
  <c r="D52" i="2"/>
  <c r="C52" i="2"/>
  <c r="B52" i="2"/>
  <c r="B49" i="2" s="1"/>
  <c r="A52" i="2"/>
  <c r="N51" i="2"/>
  <c r="M50" i="2"/>
  <c r="L50" i="2"/>
  <c r="L49" i="2" s="1"/>
  <c r="K50" i="2"/>
  <c r="K49" i="2" s="1"/>
  <c r="J50" i="2"/>
  <c r="I50" i="2"/>
  <c r="H50" i="2"/>
  <c r="G50" i="2"/>
  <c r="F50" i="2"/>
  <c r="E50" i="2"/>
  <c r="D50" i="2"/>
  <c r="C50" i="2"/>
  <c r="B50" i="2"/>
  <c r="A50" i="2"/>
  <c r="N36" i="2"/>
  <c r="M35" i="2"/>
  <c r="L35" i="2"/>
  <c r="K35" i="2"/>
  <c r="J35" i="2"/>
  <c r="I35" i="2"/>
  <c r="H35" i="2"/>
  <c r="G35" i="2"/>
  <c r="F35" i="2"/>
  <c r="E35" i="2"/>
  <c r="E28" i="2" s="1"/>
  <c r="D35" i="2"/>
  <c r="C35" i="2"/>
  <c r="B35" i="2"/>
  <c r="A35" i="2"/>
  <c r="N34" i="2"/>
  <c r="M33" i="2"/>
  <c r="L33" i="2"/>
  <c r="K33" i="2"/>
  <c r="J33" i="2"/>
  <c r="I33" i="2"/>
  <c r="H33" i="2"/>
  <c r="G33" i="2"/>
  <c r="F33" i="2"/>
  <c r="E33" i="2"/>
  <c r="D33" i="2"/>
  <c r="C33" i="2"/>
  <c r="B33" i="2"/>
  <c r="A33" i="2"/>
  <c r="N32" i="2"/>
  <c r="M31" i="2"/>
  <c r="M28" i="2" s="1"/>
  <c r="L31" i="2"/>
  <c r="K31" i="2"/>
  <c r="J31" i="2"/>
  <c r="I31" i="2"/>
  <c r="H31" i="2"/>
  <c r="G31" i="2"/>
  <c r="F31" i="2"/>
  <c r="E31" i="2"/>
  <c r="D31" i="2"/>
  <c r="C31" i="2"/>
  <c r="B31" i="2"/>
  <c r="A31" i="2"/>
  <c r="N30" i="2"/>
  <c r="M29" i="2"/>
  <c r="L29" i="2"/>
  <c r="K29" i="2"/>
  <c r="J29" i="2"/>
  <c r="J28" i="2" s="1"/>
  <c r="I29" i="2"/>
  <c r="H29" i="2"/>
  <c r="G29" i="2"/>
  <c r="G28" i="2" s="1"/>
  <c r="F29" i="2"/>
  <c r="F28" i="2" s="1"/>
  <c r="E29" i="2"/>
  <c r="D29" i="2"/>
  <c r="C29" i="2"/>
  <c r="B29" i="2"/>
  <c r="B28" i="2" s="1"/>
  <c r="A29" i="2"/>
  <c r="C5" i="2"/>
  <c r="D5" i="2"/>
  <c r="E5" i="2"/>
  <c r="F5" i="2"/>
  <c r="G5" i="2"/>
  <c r="H5" i="2"/>
  <c r="I5" i="2"/>
  <c r="J5" i="2"/>
  <c r="K5" i="2"/>
  <c r="L5" i="2"/>
  <c r="M5" i="2"/>
  <c r="C7" i="2"/>
  <c r="D7" i="2"/>
  <c r="E7" i="2"/>
  <c r="F7" i="2"/>
  <c r="G7" i="2"/>
  <c r="H7" i="2"/>
  <c r="I7" i="2"/>
  <c r="J7" i="2"/>
  <c r="K7" i="2"/>
  <c r="L7" i="2"/>
  <c r="M7" i="2"/>
  <c r="C9" i="2"/>
  <c r="D9" i="2"/>
  <c r="E9" i="2"/>
  <c r="F9" i="2"/>
  <c r="G9" i="2"/>
  <c r="H9" i="2"/>
  <c r="I9" i="2"/>
  <c r="J9" i="2"/>
  <c r="K9" i="2"/>
  <c r="L9" i="2"/>
  <c r="M9" i="2"/>
  <c r="C11" i="2"/>
  <c r="D11" i="2"/>
  <c r="E11" i="2"/>
  <c r="F11" i="2"/>
  <c r="G11" i="2"/>
  <c r="H11" i="2"/>
  <c r="I11" i="2"/>
  <c r="J11" i="2"/>
  <c r="K11" i="2"/>
  <c r="L11" i="2"/>
  <c r="M11" i="2"/>
  <c r="B11" i="2"/>
  <c r="B9" i="2"/>
  <c r="B7" i="2"/>
  <c r="B5" i="2"/>
  <c r="A11" i="2"/>
  <c r="A9" i="2"/>
  <c r="A7" i="2"/>
  <c r="A5" i="2"/>
  <c r="K71" i="2"/>
  <c r="J71" i="2"/>
  <c r="D71" i="2"/>
  <c r="H49" i="2"/>
  <c r="I28" i="2"/>
  <c r="N12" i="2"/>
  <c r="N10" i="2"/>
  <c r="N8" i="2"/>
  <c r="B25" i="2"/>
  <c r="B46" i="2" s="1"/>
  <c r="B68" i="2" s="1"/>
  <c r="N84" i="2"/>
  <c r="M82" i="2"/>
  <c r="L82" i="2"/>
  <c r="K82" i="2"/>
  <c r="J82" i="2"/>
  <c r="I82" i="2"/>
  <c r="H82" i="2"/>
  <c r="G82" i="2"/>
  <c r="F82" i="2"/>
  <c r="E82" i="2"/>
  <c r="B82" i="2"/>
  <c r="I71" i="2"/>
  <c r="I86" i="2" s="1"/>
  <c r="N70" i="2"/>
  <c r="N62" i="2"/>
  <c r="M60" i="2"/>
  <c r="K60" i="2"/>
  <c r="I60" i="2"/>
  <c r="H60" i="2"/>
  <c r="G60" i="2"/>
  <c r="F60" i="2"/>
  <c r="E60" i="2"/>
  <c r="D60" i="2"/>
  <c r="C60" i="2"/>
  <c r="B60" i="2"/>
  <c r="N48" i="2"/>
  <c r="N41" i="2"/>
  <c r="M39" i="2"/>
  <c r="I39" i="2"/>
  <c r="F39" i="2"/>
  <c r="E39" i="2"/>
  <c r="D39" i="2"/>
  <c r="C39" i="2"/>
  <c r="B39" i="2"/>
  <c r="K28" i="2"/>
  <c r="H28" i="2"/>
  <c r="C28" i="2"/>
  <c r="C43" i="2" s="1"/>
  <c r="N27" i="2"/>
  <c r="N17" i="2"/>
  <c r="J15" i="2"/>
  <c r="F15" i="2"/>
  <c r="B15" i="2"/>
  <c r="N6" i="2"/>
  <c r="N3" i="2"/>
  <c r="K43" i="2" l="1"/>
  <c r="M49" i="2"/>
  <c r="H43" i="2"/>
  <c r="B64" i="2"/>
  <c r="B4" i="2"/>
  <c r="G4" i="2"/>
  <c r="G19" i="2" s="1"/>
  <c r="K4" i="2"/>
  <c r="K19" i="2" s="1"/>
  <c r="E49" i="2"/>
  <c r="D28" i="2"/>
  <c r="F71" i="2"/>
  <c r="F85" i="2" s="1"/>
  <c r="L71" i="2"/>
  <c r="L86" i="2" s="1"/>
  <c r="D86" i="2"/>
  <c r="G71" i="2"/>
  <c r="G86" i="2" s="1"/>
  <c r="M71" i="2"/>
  <c r="M86" i="2" s="1"/>
  <c r="C49" i="2"/>
  <c r="C64" i="2" s="1"/>
  <c r="I49" i="2"/>
  <c r="I64" i="2" s="1"/>
  <c r="C4" i="2"/>
  <c r="C19" i="2" s="1"/>
  <c r="H71" i="2"/>
  <c r="H86" i="2" s="1"/>
  <c r="N82" i="2"/>
  <c r="L28" i="2"/>
  <c r="L42" i="2" s="1"/>
  <c r="B51" i="3"/>
  <c r="N51" i="3" s="1"/>
  <c r="N50" i="3"/>
  <c r="J85" i="2"/>
  <c r="B85" i="2"/>
  <c r="K64" i="2"/>
  <c r="H63" i="2"/>
  <c r="L63" i="2"/>
  <c r="G64" i="2"/>
  <c r="N60" i="2"/>
  <c r="N39" i="2"/>
  <c r="I43" i="2"/>
  <c r="B42" i="2"/>
  <c r="F42" i="2"/>
  <c r="J42" i="2"/>
  <c r="D43" i="2"/>
  <c r="E43" i="2"/>
  <c r="G43" i="2"/>
  <c r="M43" i="2"/>
  <c r="N15" i="2"/>
  <c r="B19" i="2"/>
  <c r="C86" i="2"/>
  <c r="C85" i="2"/>
  <c r="K86" i="2"/>
  <c r="K85" i="2"/>
  <c r="E64" i="2"/>
  <c r="E63" i="2"/>
  <c r="I63" i="2"/>
  <c r="M64" i="2"/>
  <c r="M63" i="2"/>
  <c r="C42" i="2"/>
  <c r="G42" i="2"/>
  <c r="K42" i="2"/>
  <c r="E4" i="2"/>
  <c r="E19" i="2" s="1"/>
  <c r="F4" i="2"/>
  <c r="F19" i="2" s="1"/>
  <c r="J4" i="2"/>
  <c r="J19" i="2" s="1"/>
  <c r="D4" i="2"/>
  <c r="D18" i="2" s="1"/>
  <c r="I4" i="2"/>
  <c r="I19" i="2" s="1"/>
  <c r="H4" i="2"/>
  <c r="H18" i="2" s="1"/>
  <c r="L4" i="2"/>
  <c r="L18" i="2" s="1"/>
  <c r="M4" i="2"/>
  <c r="M19" i="2" s="1"/>
  <c r="E18" i="2"/>
  <c r="F43" i="2"/>
  <c r="H64" i="2"/>
  <c r="J86" i="2"/>
  <c r="B18" i="2"/>
  <c r="D42" i="2"/>
  <c r="H42" i="2"/>
  <c r="B63" i="2"/>
  <c r="F63" i="2"/>
  <c r="J63" i="2"/>
  <c r="D85" i="2"/>
  <c r="J43" i="2"/>
  <c r="D64" i="2"/>
  <c r="L64" i="2"/>
  <c r="B86" i="2"/>
  <c r="G18" i="2"/>
  <c r="K18" i="2"/>
  <c r="E42" i="2"/>
  <c r="I42" i="2"/>
  <c r="M42" i="2"/>
  <c r="N49" i="2"/>
  <c r="C63" i="2"/>
  <c r="G63" i="2"/>
  <c r="K63" i="2"/>
  <c r="E85" i="2"/>
  <c r="I85" i="2"/>
  <c r="B43" i="2"/>
  <c r="L43" i="2" l="1"/>
  <c r="N28" i="2"/>
  <c r="N71" i="2"/>
  <c r="G85" i="2"/>
  <c r="L85" i="2"/>
  <c r="F86" i="2"/>
  <c r="N86" i="2" s="1"/>
  <c r="M85" i="2"/>
  <c r="C18" i="2"/>
  <c r="H85" i="2"/>
  <c r="N85" i="2" s="1"/>
  <c r="N64" i="2"/>
  <c r="H19" i="2"/>
  <c r="D19" i="2"/>
  <c r="N42" i="2"/>
  <c r="J18" i="2"/>
  <c r="F18" i="2"/>
  <c r="I18" i="2"/>
  <c r="L19" i="2"/>
  <c r="N4" i="2"/>
  <c r="M18" i="2"/>
  <c r="N43" i="2"/>
  <c r="N63" i="2"/>
  <c r="N19" i="2" l="1"/>
  <c r="N18" i="2"/>
  <c r="O107" i="1" l="1"/>
  <c r="O69" i="1"/>
  <c r="O67" i="1"/>
  <c r="O56" i="1"/>
  <c r="O54" i="1"/>
  <c r="N44" i="1"/>
  <c r="N45" i="1" s="1"/>
  <c r="M44" i="1"/>
  <c r="M45" i="1" s="1"/>
  <c r="L44" i="1"/>
  <c r="L45" i="1" s="1"/>
  <c r="K44" i="1"/>
  <c r="K45" i="1" s="1"/>
  <c r="J44" i="1"/>
  <c r="J45" i="1" s="1"/>
  <c r="I44" i="1"/>
  <c r="I45" i="1" s="1"/>
  <c r="H44" i="1"/>
  <c r="H45" i="1" s="1"/>
  <c r="G44" i="1"/>
  <c r="G45" i="1" s="1"/>
  <c r="F44" i="1"/>
  <c r="F45" i="1" s="1"/>
  <c r="E44" i="1"/>
  <c r="E45" i="1" s="1"/>
  <c r="D44" i="1"/>
  <c r="D45" i="1" s="1"/>
  <c r="C44" i="1"/>
  <c r="N43" i="1"/>
  <c r="M43" i="1"/>
  <c r="L43" i="1"/>
  <c r="K43" i="1"/>
  <c r="J43" i="1"/>
  <c r="I43" i="1"/>
  <c r="H43" i="1"/>
  <c r="G43" i="1"/>
  <c r="F43" i="1"/>
  <c r="E43" i="1"/>
  <c r="D43" i="1"/>
  <c r="C43" i="1"/>
  <c r="N42" i="1"/>
  <c r="M42" i="1"/>
  <c r="L42" i="1"/>
  <c r="K42" i="1"/>
  <c r="J42" i="1"/>
  <c r="I42" i="1"/>
  <c r="H42" i="1"/>
  <c r="G42" i="1"/>
  <c r="F42" i="1"/>
  <c r="E42" i="1"/>
  <c r="D42" i="1"/>
  <c r="C42" i="1"/>
  <c r="P41" i="1"/>
  <c r="O41" i="1"/>
  <c r="P40" i="1"/>
  <c r="Q40" i="1" s="1"/>
  <c r="O39" i="1"/>
  <c r="O38" i="1"/>
  <c r="Q37" i="1"/>
  <c r="N37" i="1"/>
  <c r="M37" i="1"/>
  <c r="L37" i="1"/>
  <c r="K37" i="1"/>
  <c r="J37" i="1"/>
  <c r="I37" i="1"/>
  <c r="H37" i="1"/>
  <c r="G37" i="1"/>
  <c r="F37" i="1"/>
  <c r="E37" i="1"/>
  <c r="D37" i="1"/>
  <c r="C37" i="1"/>
  <c r="N36" i="1"/>
  <c r="M36" i="1"/>
  <c r="L36" i="1"/>
  <c r="K36" i="1"/>
  <c r="J36" i="1"/>
  <c r="I36" i="1"/>
  <c r="H36" i="1"/>
  <c r="G36" i="1"/>
  <c r="F36" i="1"/>
  <c r="E36" i="1"/>
  <c r="D36" i="1"/>
  <c r="C36" i="1"/>
  <c r="P35" i="1"/>
  <c r="O35" i="1"/>
  <c r="F46" i="1" l="1"/>
  <c r="G46" i="1"/>
  <c r="M46" i="1"/>
  <c r="K46" i="1"/>
  <c r="E46" i="1"/>
  <c r="J46" i="1"/>
  <c r="P37" i="1"/>
  <c r="N46" i="1"/>
  <c r="O44" i="1"/>
  <c r="D46" i="1"/>
  <c r="H46" i="1"/>
  <c r="Q41" i="1"/>
  <c r="Q44" i="1" s="1"/>
  <c r="C46" i="1"/>
  <c r="O36" i="1"/>
  <c r="L46" i="1"/>
  <c r="P43" i="1"/>
  <c r="C45" i="1"/>
  <c r="O45" i="1" s="1"/>
  <c r="I46" i="1"/>
  <c r="O42" i="1"/>
  <c r="O37" i="1"/>
  <c r="O43" i="1"/>
  <c r="P44" i="1"/>
  <c r="O46" i="1" l="1"/>
  <c r="Q42" i="1"/>
  <c r="G21" i="1" s="1"/>
  <c r="Q43" i="1"/>
  <c r="Q46" i="1" s="1"/>
  <c r="P46" i="1"/>
  <c r="C21" i="1"/>
  <c r="N57" i="1"/>
  <c r="M57" i="1"/>
  <c r="L57" i="1"/>
  <c r="K57" i="1"/>
  <c r="J57" i="1"/>
  <c r="I57" i="1"/>
  <c r="H57" i="1"/>
  <c r="G57" i="1"/>
  <c r="F57" i="1"/>
  <c r="E57" i="1"/>
  <c r="D57" i="1"/>
  <c r="C57" i="1"/>
  <c r="N55" i="1"/>
  <c r="M55" i="1"/>
  <c r="L55" i="1"/>
  <c r="K55" i="1"/>
  <c r="J55" i="1"/>
  <c r="I55" i="1"/>
  <c r="H55" i="1"/>
  <c r="G55" i="1"/>
  <c r="F55" i="1"/>
  <c r="E55" i="1"/>
  <c r="D55" i="1"/>
  <c r="C55" i="1"/>
  <c r="N58" i="1"/>
  <c r="M58" i="1"/>
  <c r="L58" i="1"/>
  <c r="K58" i="1"/>
  <c r="J58" i="1"/>
  <c r="I58" i="1"/>
  <c r="H58" i="1"/>
  <c r="G58" i="1"/>
  <c r="F58" i="1"/>
  <c r="E58" i="1"/>
  <c r="D58" i="1"/>
  <c r="C58" i="1"/>
  <c r="P56" i="1"/>
  <c r="C22" i="1" s="1"/>
  <c r="P54" i="1"/>
  <c r="N68" i="1"/>
  <c r="M68" i="1"/>
  <c r="L68" i="1"/>
  <c r="K68" i="1"/>
  <c r="J68" i="1"/>
  <c r="I68" i="1"/>
  <c r="H68" i="1"/>
  <c r="G68" i="1"/>
  <c r="F68" i="1"/>
  <c r="E68" i="1"/>
  <c r="D68" i="1"/>
  <c r="C68" i="1"/>
  <c r="N70" i="1"/>
  <c r="M70" i="1"/>
  <c r="L70" i="1"/>
  <c r="K70" i="1"/>
  <c r="J70" i="1"/>
  <c r="I70" i="1"/>
  <c r="H70" i="1"/>
  <c r="G70" i="1"/>
  <c r="F70" i="1"/>
  <c r="E70" i="1"/>
  <c r="D70" i="1"/>
  <c r="C70" i="1"/>
  <c r="N59" i="1" l="1"/>
  <c r="N21" i="1"/>
  <c r="F59" i="1"/>
  <c r="O55" i="1"/>
  <c r="J59" i="1"/>
  <c r="D59" i="1"/>
  <c r="L59" i="1"/>
  <c r="H59" i="1"/>
  <c r="P55" i="1"/>
  <c r="P57" i="1"/>
  <c r="N22" i="1" s="1"/>
  <c r="E59" i="1"/>
  <c r="G59" i="1"/>
  <c r="I59" i="1"/>
  <c r="K59" i="1"/>
  <c r="M59" i="1"/>
  <c r="P58" i="1"/>
  <c r="C59" i="1"/>
  <c r="O58" i="1"/>
  <c r="O57" i="1"/>
  <c r="N72" i="1"/>
  <c r="M72" i="1"/>
  <c r="L72" i="1"/>
  <c r="K72" i="1"/>
  <c r="J72" i="1"/>
  <c r="I72" i="1"/>
  <c r="H72" i="1"/>
  <c r="G72" i="1"/>
  <c r="F72" i="1"/>
  <c r="E72" i="1"/>
  <c r="D72" i="1"/>
  <c r="C72" i="1"/>
  <c r="N71" i="1"/>
  <c r="M71" i="1"/>
  <c r="L71" i="1"/>
  <c r="K71" i="1"/>
  <c r="J71" i="1"/>
  <c r="I71" i="1"/>
  <c r="H71" i="1"/>
  <c r="G71" i="1"/>
  <c r="F71" i="1"/>
  <c r="E71" i="1"/>
  <c r="D71" i="1"/>
  <c r="C71" i="1"/>
  <c r="P70" i="1"/>
  <c r="P69" i="1"/>
  <c r="C23" i="1" s="1"/>
  <c r="P68" i="1"/>
  <c r="P67" i="1"/>
  <c r="O70" i="1"/>
  <c r="O68" i="1"/>
  <c r="N108" i="1"/>
  <c r="M108" i="1"/>
  <c r="L108" i="1"/>
  <c r="K108" i="1"/>
  <c r="J108" i="1"/>
  <c r="I108" i="1"/>
  <c r="H108" i="1"/>
  <c r="G108" i="1"/>
  <c r="F108" i="1"/>
  <c r="E108" i="1"/>
  <c r="D108" i="1"/>
  <c r="C108" i="1"/>
  <c r="P107" i="1"/>
  <c r="F122" i="1" s="1"/>
  <c r="N23" i="1" l="1"/>
  <c r="C26" i="1"/>
  <c r="O72" i="1"/>
  <c r="P72" i="1"/>
  <c r="P108" i="1"/>
  <c r="P59" i="1"/>
  <c r="A122" i="1" s="1"/>
  <c r="O122" i="1" s="1"/>
  <c r="O59" i="1"/>
  <c r="O108" i="1"/>
  <c r="P71" i="1"/>
  <c r="O71" i="1"/>
  <c r="N26" i="1" l="1"/>
</calcChain>
</file>

<file path=xl/sharedStrings.xml><?xml version="1.0" encoding="utf-8"?>
<sst xmlns="http://schemas.openxmlformats.org/spreadsheetml/2006/main" count="508" uniqueCount="148">
  <si>
    <t>Projekta rezultātu monitoringa pārskats par 20__. gadu</t>
  </si>
  <si>
    <t>Finansējuma saņēmēja nosaukums:</t>
  </si>
  <si>
    <t>Projekta nosaukums:</t>
  </si>
  <si>
    <t>Projekta numurs:</t>
  </si>
  <si>
    <t>Nr. p.k.</t>
  </si>
  <si>
    <t>Adrese</t>
  </si>
  <si>
    <t>Nodošanas gads ekspluatācijā</t>
  </si>
  <si>
    <t>Stāvu skaits, t.sk. pagrabs</t>
  </si>
  <si>
    <t>Pārskata sagatavotājs</t>
  </si>
  <si>
    <t>Vārds, uzvārds</t>
  </si>
  <si>
    <t>II Karstā ūdens sagatavošanai</t>
  </si>
  <si>
    <t>2.2. Siltumenerģijas patēriņš apkurei</t>
  </si>
  <si>
    <t>Janvāris</t>
  </si>
  <si>
    <t>Februāris</t>
  </si>
  <si>
    <t>Marts</t>
  </si>
  <si>
    <t>Aprīlis</t>
  </si>
  <si>
    <t>Maijs</t>
  </si>
  <si>
    <t>Jūnijs</t>
  </si>
  <si>
    <t>Jūlijs</t>
  </si>
  <si>
    <t>Augusts</t>
  </si>
  <si>
    <t>Septembris</t>
  </si>
  <si>
    <t>Oktobris</t>
  </si>
  <si>
    <t>Novembris</t>
  </si>
  <si>
    <t>Decembris</t>
  </si>
  <si>
    <t>Vidēji mēnesī</t>
  </si>
  <si>
    <t>Kopā</t>
  </si>
  <si>
    <t>Kopējais enerģijas patēriņš, MWh</t>
  </si>
  <si>
    <t>Rādītāji pārskata gadā</t>
  </si>
  <si>
    <t>Vidējā āra gaisa temperatūra, °C</t>
  </si>
  <si>
    <t>Vidējā iekštelpu gaisa temperatūra, °C</t>
  </si>
  <si>
    <t>Apkures dienu skaits</t>
  </si>
  <si>
    <t>Starpība (samazinājums vai pieaugums)</t>
  </si>
  <si>
    <t>2.3. Siltumenerģijas patēriņš karstā ūdens sagatavošanai</t>
  </si>
  <si>
    <t>Uzstādītā tehnoloģija:</t>
  </si>
  <si>
    <t>Tālrunis, e-pasts</t>
  </si>
  <si>
    <r>
      <t>CO</t>
    </r>
    <r>
      <rPr>
        <b/>
        <vertAlign val="subscript"/>
        <sz val="12"/>
        <rFont val="Times New Roman"/>
        <family val="1"/>
        <charset val="186"/>
      </rPr>
      <t>2</t>
    </r>
    <r>
      <rPr>
        <b/>
        <sz val="12"/>
        <rFont val="Times New Roman"/>
        <family val="1"/>
        <charset val="186"/>
      </rPr>
      <t xml:space="preserve"> emisijas apjoms, t</t>
    </r>
  </si>
  <si>
    <r>
      <t>Īpatnējais enerģijas patēriņš, kWh/m</t>
    </r>
    <r>
      <rPr>
        <vertAlign val="superscript"/>
        <sz val="12"/>
        <rFont val="Times New Roman"/>
        <family val="1"/>
        <charset val="186"/>
      </rPr>
      <t>2*</t>
    </r>
  </si>
  <si>
    <r>
      <t>CO</t>
    </r>
    <r>
      <rPr>
        <vertAlign val="subscript"/>
        <sz val="12"/>
        <rFont val="Times New Roman"/>
        <family val="1"/>
        <charset val="186"/>
      </rPr>
      <t>2</t>
    </r>
    <r>
      <rPr>
        <sz val="12"/>
        <rFont val="Times New Roman"/>
        <family val="1"/>
        <charset val="186"/>
      </rPr>
      <t xml:space="preserve"> emisijas apjoms, t</t>
    </r>
    <r>
      <rPr>
        <b/>
        <sz val="12"/>
        <rFont val="Times New Roman"/>
        <family val="1"/>
        <charset val="186"/>
      </rPr>
      <t>**</t>
    </r>
  </si>
  <si>
    <r>
      <t>CO</t>
    </r>
    <r>
      <rPr>
        <vertAlign val="subscript"/>
        <sz val="12"/>
        <rFont val="Times New Roman"/>
        <family val="1"/>
        <charset val="186"/>
      </rPr>
      <t>2</t>
    </r>
    <r>
      <rPr>
        <sz val="12"/>
        <rFont val="Times New Roman"/>
        <family val="1"/>
        <charset val="186"/>
      </rPr>
      <t xml:space="preserve"> emisijas apjoms*, t</t>
    </r>
  </si>
  <si>
    <t>Vidējie rādītāji</t>
  </si>
  <si>
    <t>I Apkurei</t>
  </si>
  <si>
    <t>MWh/gadā</t>
  </si>
  <si>
    <r>
      <t>līgumā noteiktais enerģijas patēriņš kWh/m</t>
    </r>
    <r>
      <rPr>
        <b/>
        <vertAlign val="superscript"/>
        <sz val="11"/>
        <rFont val="Times New Roman"/>
        <family val="1"/>
        <charset val="186"/>
      </rPr>
      <t>2</t>
    </r>
    <r>
      <rPr>
        <b/>
        <sz val="11"/>
        <rFont val="Times New Roman"/>
        <family val="1"/>
        <charset val="186"/>
      </rPr>
      <t xml:space="preserve"> gadā</t>
    </r>
  </si>
  <si>
    <r>
      <t>kWh/m</t>
    </r>
    <r>
      <rPr>
        <b/>
        <vertAlign val="superscript"/>
        <sz val="12"/>
        <rFont val="Times New Roman"/>
        <family val="1"/>
        <charset val="186"/>
      </rPr>
      <t>2</t>
    </r>
    <r>
      <rPr>
        <b/>
        <sz val="12"/>
        <rFont val="Times New Roman"/>
        <family val="1"/>
        <charset val="186"/>
      </rPr>
      <t xml:space="preserve"> gadā</t>
    </r>
  </si>
  <si>
    <r>
      <t>CO</t>
    </r>
    <r>
      <rPr>
        <b/>
        <vertAlign val="subscript"/>
        <sz val="12"/>
        <rFont val="Times New Roman"/>
        <family val="1"/>
        <charset val="186"/>
      </rPr>
      <t>2</t>
    </r>
    <r>
      <rPr>
        <b/>
        <sz val="12"/>
        <rFont val="Times New Roman"/>
        <family val="1"/>
        <charset val="186"/>
      </rPr>
      <t xml:space="preserve"> emisijas faktors: </t>
    </r>
  </si>
  <si>
    <r>
      <t>** Aprēķina, reizinot kopējo elektroenerģijas patēriņu ar CO</t>
    </r>
    <r>
      <rPr>
        <i/>
        <vertAlign val="subscript"/>
        <sz val="8"/>
        <rFont val="Times New Roman"/>
        <family val="1"/>
        <charset val="186"/>
      </rPr>
      <t>2</t>
    </r>
    <r>
      <rPr>
        <i/>
        <sz val="8"/>
        <rFont val="Times New Roman"/>
        <family val="1"/>
        <charset val="186"/>
      </rPr>
      <t xml:space="preserve"> emisijas faktoru (t CO</t>
    </r>
    <r>
      <rPr>
        <i/>
        <vertAlign val="subscript"/>
        <sz val="8"/>
        <rFont val="Times New Roman"/>
        <family val="1"/>
        <charset val="186"/>
      </rPr>
      <t>2</t>
    </r>
    <r>
      <rPr>
        <i/>
        <sz val="8"/>
        <rFont val="Times New Roman"/>
        <family val="1"/>
        <charset val="186"/>
      </rPr>
      <t xml:space="preserve">/MWh). </t>
    </r>
  </si>
  <si>
    <r>
      <t>** Aprēķina, reizinot kopējo siltumenerģijas patēriņu karstā ūdens sagatavošanai ar CO</t>
    </r>
    <r>
      <rPr>
        <i/>
        <vertAlign val="subscript"/>
        <sz val="8"/>
        <rFont val="Times New Roman"/>
        <family val="1"/>
        <charset val="186"/>
      </rPr>
      <t>2</t>
    </r>
    <r>
      <rPr>
        <i/>
        <sz val="8"/>
        <rFont val="Times New Roman"/>
        <family val="1"/>
        <charset val="186"/>
      </rPr>
      <t xml:space="preserve"> emisijas faktoru (t CO</t>
    </r>
    <r>
      <rPr>
        <i/>
        <vertAlign val="subscript"/>
        <sz val="8"/>
        <rFont val="Times New Roman"/>
        <family val="1"/>
        <charset val="186"/>
      </rPr>
      <t>2</t>
    </r>
    <r>
      <rPr>
        <i/>
        <sz val="8"/>
        <rFont val="Times New Roman"/>
        <family val="1"/>
        <charset val="186"/>
      </rPr>
      <t xml:space="preserve">/MWh). </t>
    </r>
  </si>
  <si>
    <r>
      <t>** Aprēķina, reizinot kopējo siltumenerģijas patēriņu ar CO</t>
    </r>
    <r>
      <rPr>
        <i/>
        <vertAlign val="subscript"/>
        <sz val="8"/>
        <rFont val="Times New Roman"/>
        <family val="1"/>
        <charset val="186"/>
      </rPr>
      <t>2</t>
    </r>
    <r>
      <rPr>
        <i/>
        <sz val="8"/>
        <rFont val="Times New Roman"/>
        <family val="1"/>
        <charset val="186"/>
      </rPr>
      <t xml:space="preserve"> emisijas faktoru (t CO</t>
    </r>
    <r>
      <rPr>
        <i/>
        <vertAlign val="subscript"/>
        <sz val="8"/>
        <rFont val="Times New Roman"/>
        <family val="1"/>
        <charset val="186"/>
      </rPr>
      <t>2</t>
    </r>
    <r>
      <rPr>
        <i/>
        <sz val="8"/>
        <rFont val="Times New Roman"/>
        <family val="1"/>
        <charset val="186"/>
      </rPr>
      <t xml:space="preserve">/MWh). </t>
    </r>
  </si>
  <si>
    <t>Kopā izmērīts/koriģēts***</t>
  </si>
  <si>
    <t>Enerģijas patēriņš</t>
  </si>
  <si>
    <t>Līguma par projekta īstenošanu vispārīgo noteikumu 5. pielikums – Projekta rezultātu monitoringa pārskats</t>
  </si>
  <si>
    <r>
      <t>Piezīmes. *Aprēķina, dalot kopējo enerģijas patēriņu ar 1.1. tabulas 6. kolonnu ( kWh/m</t>
    </r>
    <r>
      <rPr>
        <i/>
        <vertAlign val="superscript"/>
        <sz val="8"/>
        <rFont val="Times New Roman"/>
        <family val="1"/>
        <charset val="186"/>
      </rPr>
      <t>2</t>
    </r>
    <r>
      <rPr>
        <i/>
        <sz val="8"/>
        <rFont val="Times New Roman"/>
        <family val="1"/>
        <charset val="186"/>
      </rPr>
      <t>).</t>
    </r>
  </si>
  <si>
    <t>6. Papildus informācija</t>
  </si>
  <si>
    <t>5. Publicitātes pasākumi*</t>
  </si>
  <si>
    <t>3. Ar atjaunojamos energoresursus izmantojošām tehnoloģijām saražotā enerģija</t>
  </si>
  <si>
    <r>
      <t>4. Kopsavilkums par CO</t>
    </r>
    <r>
      <rPr>
        <b/>
        <vertAlign val="subscript"/>
        <sz val="11"/>
        <rFont val="Times New Roman"/>
        <family val="1"/>
        <charset val="186"/>
      </rPr>
      <t>2</t>
    </r>
    <r>
      <rPr>
        <b/>
        <sz val="11"/>
        <rFont val="Times New Roman"/>
        <family val="1"/>
        <charset val="186"/>
      </rPr>
      <t xml:space="preserve"> emisijas samazinājumu pārskata gadā ēkās, kurās veiktas Projekta aktivitātes </t>
    </r>
  </si>
  <si>
    <t xml:space="preserve">2. Kopsavilkums par enerģijas patēriņu* ēkās, kurās veiktas Projekta aktivitātes </t>
  </si>
  <si>
    <r>
      <t>Kopējā apsildāmā platība, m</t>
    </r>
    <r>
      <rPr>
        <b/>
        <vertAlign val="superscript"/>
        <sz val="12"/>
        <rFont val="Times New Roman"/>
        <family val="1"/>
        <charset val="186"/>
      </rPr>
      <t>2</t>
    </r>
  </si>
  <si>
    <r>
      <t>CO</t>
    </r>
    <r>
      <rPr>
        <b/>
        <vertAlign val="subscript"/>
        <sz val="12"/>
        <rFont val="Times New Roman"/>
        <family val="1"/>
        <charset val="186"/>
      </rPr>
      <t>2</t>
    </r>
    <r>
      <rPr>
        <b/>
        <sz val="12"/>
        <rFont val="Times New Roman"/>
        <family val="1"/>
        <charset val="186"/>
      </rPr>
      <t xml:space="preserve"> emisijas samazinājums:</t>
    </r>
  </si>
  <si>
    <t>1. Informācija par ēkām, kurās veiktas Projekta aktivitātes</t>
  </si>
  <si>
    <r>
      <rPr>
        <b/>
        <sz val="10"/>
        <rFont val="Times New Roman"/>
        <family val="1"/>
        <charset val="186"/>
      </rPr>
      <t xml:space="preserve">Apliecinu, ka:
- </t>
    </r>
    <r>
      <rPr>
        <sz val="10"/>
        <rFont val="Times New Roman"/>
        <family val="1"/>
        <charset val="186"/>
      </rPr>
      <t>visa šajā progresa pārskatā un tā pielikumos sniegtā Projekta monitoringa informācija ir patiesa un faktiem atbilstoša. Tā attēlo Projekta monitoringa rezultātus pārskata periodā saskaņā ar līgumu par Projekta īstenošanu.
- par Emisijas kvotu izsolīšanas instrumenta finansētajām attiecināmajām izmaksām nav saņemtas vai Finansējuma saņēmējs nepretendē saņemt līdzfinansējumu citu finansējuma programmu ietvaros no citiem finanšu instrumentiem, tai skaitā Eiropas Savienības vai ārvalstu finanšu palīdzības līdzekļiem.
- Finansējuma saņēmējs nav nonācis finansiālās grūtībās un pret to nav vērsta prasība par līdzekļu atgūšanu no citām valsts atbalsta programmām saskaņā ar iepriekšēju Eiropas Komisijas vai valsts atbalsta programmu apsaimniekotāja lēmumu, ar ko atbalsts tiek atzīts par nelikumīgu un nesaderīgu ar kopējo tirgu.
- pamatlīdzekļi, kas radīti vai iepirkti izmantojot finanšu instrumenta finansējumu, atrodas Projekta īstenošanas vietā, nav atsavināti vai citādi norakstīti pēc atbalsta saņemšanas, izņemot nolietojuma gadījumā.
- īstenotā Projekta ietvaros radītās vērtības un rezultāti tiek izmantoti saskaņā ar projekta iesniegumā minētajiem mērķiem.</t>
    </r>
  </si>
  <si>
    <r>
      <t>Aizvietotās enerģijas CO</t>
    </r>
    <r>
      <rPr>
        <b/>
        <vertAlign val="subscript"/>
        <sz val="12"/>
        <rFont val="Times New Roman"/>
        <family val="1"/>
        <charset val="186"/>
      </rPr>
      <t>2</t>
    </r>
    <r>
      <rPr>
        <b/>
        <sz val="12"/>
        <rFont val="Times New Roman"/>
        <family val="1"/>
        <charset val="186"/>
      </rPr>
      <t xml:space="preserve"> emisijas faktors: </t>
    </r>
  </si>
  <si>
    <r>
      <t>Piezīme. * Aprēķina, reizinot saražoto enerģijas apjomu ar aizvietotās enerģijas CO</t>
    </r>
    <r>
      <rPr>
        <i/>
        <vertAlign val="subscript"/>
        <sz val="8"/>
        <rFont val="Times New Roman"/>
        <family val="1"/>
        <charset val="186"/>
      </rPr>
      <t>2</t>
    </r>
    <r>
      <rPr>
        <i/>
        <sz val="8"/>
        <rFont val="Times New Roman"/>
        <family val="1"/>
        <charset val="186"/>
      </rPr>
      <t xml:space="preserve"> emisijas faktoru (t CO</t>
    </r>
    <r>
      <rPr>
        <i/>
        <vertAlign val="subscript"/>
        <sz val="8"/>
        <rFont val="Times New Roman"/>
        <family val="1"/>
        <charset val="186"/>
      </rPr>
      <t>2</t>
    </r>
    <r>
      <rPr>
        <i/>
        <sz val="8"/>
        <rFont val="Times New Roman"/>
        <family val="1"/>
        <charset val="186"/>
      </rPr>
      <t>/MWh).</t>
    </r>
  </si>
  <si>
    <t>normatīvais</t>
  </si>
  <si>
    <t>apkures dienas gadā</t>
  </si>
  <si>
    <t>Ainaži</t>
  </si>
  <si>
    <t>Alūksne</t>
  </si>
  <si>
    <t>Daugavpils</t>
  </si>
  <si>
    <t>Dobele</t>
  </si>
  <si>
    <t>Liepāja</t>
  </si>
  <si>
    <t>Mērsrags</t>
  </si>
  <si>
    <t>Priekuļi</t>
  </si>
  <si>
    <t>Rīga</t>
  </si>
  <si>
    <t>Stende</t>
  </si>
  <si>
    <t>Zīlāni</t>
  </si>
  <si>
    <t xml:space="preserve">normatīvais apkures dienu skaits: </t>
  </si>
  <si>
    <t xml:space="preserve">normatīvā āra temperatūra: </t>
  </si>
  <si>
    <r>
      <t>*** Kopējo siltumenerģijas patēriņu apkurei koriģē saskaņā ar šādu formulu: Q=Q</t>
    </r>
    <r>
      <rPr>
        <i/>
        <vertAlign val="subscript"/>
        <sz val="8"/>
        <rFont val="Times New Roman"/>
        <family val="1"/>
        <charset val="186"/>
      </rPr>
      <t>1</t>
    </r>
    <r>
      <rPr>
        <i/>
        <sz val="8"/>
        <rFont val="Times New Roman"/>
        <family val="1"/>
        <charset val="186"/>
      </rPr>
      <t>×(D</t>
    </r>
    <r>
      <rPr>
        <i/>
        <vertAlign val="subscript"/>
        <sz val="8"/>
        <rFont val="Times New Roman"/>
        <family val="1"/>
        <charset val="186"/>
      </rPr>
      <t>napk</t>
    </r>
    <r>
      <rPr>
        <i/>
        <sz val="8"/>
        <rFont val="Times New Roman"/>
        <family val="1"/>
        <charset val="186"/>
      </rPr>
      <t>×(T</t>
    </r>
    <r>
      <rPr>
        <i/>
        <vertAlign val="subscript"/>
        <sz val="8"/>
        <rFont val="Times New Roman"/>
        <family val="1"/>
        <charset val="186"/>
      </rPr>
      <t>1</t>
    </r>
    <r>
      <rPr>
        <i/>
        <sz val="8"/>
        <rFont val="Times New Roman"/>
        <family val="1"/>
        <charset val="186"/>
      </rPr>
      <t>-T</t>
    </r>
    <r>
      <rPr>
        <i/>
        <vertAlign val="subscript"/>
        <sz val="8"/>
        <rFont val="Times New Roman"/>
        <family val="1"/>
        <charset val="186"/>
      </rPr>
      <t>2</t>
    </r>
    <r>
      <rPr>
        <i/>
        <sz val="8"/>
        <rFont val="Times New Roman"/>
        <family val="1"/>
        <charset val="186"/>
      </rPr>
      <t>))/(D</t>
    </r>
    <r>
      <rPr>
        <i/>
        <vertAlign val="subscript"/>
        <sz val="8"/>
        <rFont val="Times New Roman"/>
        <family val="1"/>
        <charset val="186"/>
      </rPr>
      <t>apk</t>
    </r>
    <r>
      <rPr>
        <i/>
        <sz val="8"/>
        <rFont val="Times New Roman"/>
        <family val="1"/>
        <charset val="186"/>
      </rPr>
      <t>×(T</t>
    </r>
    <r>
      <rPr>
        <i/>
        <vertAlign val="subscript"/>
        <sz val="8"/>
        <rFont val="Times New Roman"/>
        <family val="1"/>
        <charset val="186"/>
      </rPr>
      <t>1</t>
    </r>
    <r>
      <rPr>
        <i/>
        <sz val="8"/>
        <rFont val="Times New Roman"/>
        <family val="1"/>
        <charset val="186"/>
      </rPr>
      <t>-T</t>
    </r>
    <r>
      <rPr>
        <i/>
        <vertAlign val="subscript"/>
        <sz val="8"/>
        <rFont val="Times New Roman"/>
        <family val="1"/>
        <charset val="186"/>
      </rPr>
      <t>3</t>
    </r>
    <r>
      <rPr>
        <i/>
        <sz val="8"/>
        <rFont val="Times New Roman"/>
        <family val="1"/>
        <charset val="186"/>
      </rPr>
      <t>) )
kur:
Q – koriģētais enerģijas patēriņš (kWh)
Q1 – enerģijas patēriņš novērtēšanas periodā (kWh)
Dnapk – ēkas energoefektivitātes rādītāju aprēķinā norādītās metereoloģiskās stacijas normatīvais apkures dienu skaits saskaņā ar Ministru kabineta 2015.gada 30.jūnija noteikumiem Nr.338 “Noteikumi par Latvijas būvnormatīvu LBN 003-15 “Būvklimatoloģija””
Dapk – apkures dienu skaits novērtēšanas periodā
T1 – iekštelpu temperatūra novērtēšanas periodā (°C)
T2 – ēkas energoefektivitātes rādītāju aprēķinā norādītās metereoloģiskās stacijas vidējā ārgaisa temperatūra saskaņā ar Ministru kabineta 2015.gada 30.jūnija noteikumu Nr.338 “Noteikumi par Latvijas būvnormatīvu LBN 003-15 “Būvklimatoloģija”"” (°C)
T3 – faktiskā vidējā ārgaisa temperatūra novērtēšanas periodā (°C) (izmanto datus no ēkas energoefektivitātes rādītāju aprēķinā norādītās metereoloģiskās stacijas par janvāri, februāri, martu, aprīli, oktobri, novembri un decembri)</t>
    </r>
  </si>
  <si>
    <t>KOPĀ</t>
  </si>
  <si>
    <t>Elektrības rēķins, kWh</t>
  </si>
  <si>
    <r>
      <rPr>
        <b/>
        <sz val="11"/>
        <color theme="1"/>
        <rFont val="Times New Roman"/>
        <family val="1"/>
        <charset val="186"/>
      </rPr>
      <t>Mehāniskā ventilācija,</t>
    </r>
    <r>
      <rPr>
        <sz val="11"/>
        <color theme="1"/>
        <rFont val="Times New Roman"/>
        <family val="1"/>
        <charset val="186"/>
      </rPr>
      <t xml:space="preserve"> kWh
(jauda x stundas)</t>
    </r>
  </si>
  <si>
    <r>
      <t xml:space="preserve">Apgaismojums, </t>
    </r>
    <r>
      <rPr>
        <sz val="11"/>
        <color theme="1"/>
        <rFont val="Times New Roman"/>
        <family val="1"/>
        <charset val="186"/>
      </rPr>
      <t>kWh
(jauda x stundas)</t>
    </r>
  </si>
  <si>
    <t>kopējā jauda, kW</t>
  </si>
  <si>
    <t>Citi patērētāji</t>
  </si>
  <si>
    <t>elektrības patēriņš EMSI, MWh</t>
  </si>
  <si>
    <t>Paraksts un datums</t>
  </si>
  <si>
    <t>Nosaukums:</t>
  </si>
  <si>
    <t>Iekārta 1</t>
  </si>
  <si>
    <t>Jauda:</t>
  </si>
  <si>
    <t>Plānotais stundu skaits:</t>
  </si>
  <si>
    <t>Stundu skaits mēnesī, h</t>
  </si>
  <si>
    <t>Iekārta 2</t>
  </si>
  <si>
    <t>Iekārta 3</t>
  </si>
  <si>
    <t>Iekārta 4</t>
  </si>
  <si>
    <t>NORĀDĪT DATUS NO ENERGOAUDITA (ar sarkano krāsu)</t>
  </si>
  <si>
    <t>Saules kolektoru saražotais siltums karstam ūdenim, kWh</t>
  </si>
  <si>
    <t>Karstais ūdens, kWh</t>
  </si>
  <si>
    <t>Apkure. kWh</t>
  </si>
  <si>
    <t>kurināmā patēriņš, mērvienības</t>
  </si>
  <si>
    <t>kurināmā siltumietilpība, kWh/mērvienība</t>
  </si>
  <si>
    <t>kurināmā siltumietilpība, kWh/mērvienība:</t>
  </si>
  <si>
    <t>Siltumsūkņa saražotais siltums, kWh</t>
  </si>
  <si>
    <t>ja attiecas</t>
  </si>
  <si>
    <t>Siltumapgāde, kWh</t>
  </si>
  <si>
    <t>siltumskaititājs/ centralizētā siltumapgāde, kWh</t>
  </si>
  <si>
    <t>Siltumenerģijas patēriņš</t>
  </si>
  <si>
    <t>siltumenerģijas patēriņš apkurei EMSI, MWh</t>
  </si>
  <si>
    <t>siltumenerģijas patēriņš karstam ūdenim EMSI, MWh</t>
  </si>
  <si>
    <t>saražots ar saules kolektoru EMSI, MWh</t>
  </si>
  <si>
    <t>saražots ar siltumsūkni EMSI, MWh</t>
  </si>
  <si>
    <t>NORĀDĪT DATUS (ar sarkano krāsu)</t>
  </si>
  <si>
    <t>"Siltumnīcefekta gāzu emisiju samazināšana Iekšlietu ministrijas sistēmas iestāžu un pašvaldību policijas institūciju ēkās"</t>
  </si>
  <si>
    <t>1.1. Ēkas</t>
  </si>
  <si>
    <t>Ēkas energoefektivitātes klase</t>
  </si>
  <si>
    <t>Iekšlietu ministrijas sistēmas iestāžu vai pašvaldības policijas institūciju funkcijas, %</t>
  </si>
  <si>
    <t>Piezīme. * Norādīt pēc ēkā faktiski uzstādītajiem skaitītājiem., piem apkurei, karstajam ūdenim, elektroenerģijai. Ja ēkas siltumenerģijas skaitītājs uzskaita gan apkuri, gan karsto ūdeni, tad dati jāaprēķina un jāiepievieno Finansējuma saņēmēja aptiprināta aprēķina metode (aprēķina metodei ir jābūt salīdzināmai ar iepriekšējiem periodiem).</t>
  </si>
  <si>
    <t>III Ventilācijai</t>
  </si>
  <si>
    <t>IV Apgaismojumam</t>
  </si>
  <si>
    <t>V Dzesēšanai</t>
  </si>
  <si>
    <t>Kopsumma</t>
  </si>
  <si>
    <t xml:space="preserve">novērojuma stacija (LBN 003-19): </t>
  </si>
  <si>
    <t>Bauska</t>
  </si>
  <si>
    <t>Gulbene</t>
  </si>
  <si>
    <t>Jelgava</t>
  </si>
  <si>
    <t>Kolka</t>
  </si>
  <si>
    <t>Pāvilosta</t>
  </si>
  <si>
    <t>Rēzekne</t>
  </si>
  <si>
    <t>Rūjiena</t>
  </si>
  <si>
    <t>Saldus</t>
  </si>
  <si>
    <t>Skrīveri</t>
  </si>
  <si>
    <t>Skulte</t>
  </si>
  <si>
    <t>Ventspils</t>
  </si>
  <si>
    <t>Zosēni</t>
  </si>
  <si>
    <t>LBN 003-19</t>
  </si>
  <si>
    <t>2.4. Elektroenerģijas patēriņš ventilācijai</t>
  </si>
  <si>
    <t>2.5. Elektroenerģijas patēriņš apgaismojumam</t>
  </si>
  <si>
    <t>2.6. Elektroenerģijas patēriņš dzesēšanai</t>
  </si>
  <si>
    <r>
      <t>CO</t>
    </r>
    <r>
      <rPr>
        <b/>
        <vertAlign val="subscript"/>
        <sz val="12"/>
        <rFont val="Times New Roman"/>
        <family val="1"/>
        <charset val="186"/>
      </rPr>
      <t>2</t>
    </r>
    <r>
      <rPr>
        <b/>
        <sz val="12"/>
        <rFont val="Times New Roman"/>
        <family val="1"/>
        <charset val="186"/>
      </rPr>
      <t xml:space="preserve"> emisijas samazinājumu pārskata gadā ēkā, t CO</t>
    </r>
    <r>
      <rPr>
        <b/>
        <vertAlign val="subscript"/>
        <sz val="12"/>
        <rFont val="Times New Roman"/>
        <family val="1"/>
        <charset val="186"/>
      </rPr>
      <t>2</t>
    </r>
  </si>
  <si>
    <r>
      <t>Kopā, t CO</t>
    </r>
    <r>
      <rPr>
        <b/>
        <vertAlign val="subscript"/>
        <sz val="12"/>
        <rFont val="Times New Roman"/>
        <family val="1"/>
        <charset val="186"/>
      </rPr>
      <t>2</t>
    </r>
  </si>
  <si>
    <t>Saražotās siltumenerģijas daudzums gadā ar ēkā uzstādītajām atjaunīgo energoresursu tehnoloģijām, MWh</t>
  </si>
  <si>
    <t>Saražotās elektroenerģijas daudzums gadā ar ēkā uzstādītajām atjaunīgo energoresursu tehnoloģijām, MWh</t>
  </si>
  <si>
    <t>Elektromobiļu uzlādes infrastruktūra, uzlādes MWh</t>
  </si>
  <si>
    <t>Kopējā saražotā elektroenerģija, MWh</t>
  </si>
  <si>
    <t>Kopējā saražotā siltumenerģija, MWh</t>
  </si>
  <si>
    <t>Piezīme. *Lūdzam norādīt veiktos publicitātes psaākumus saskaņā ar Ministru kabineta noteikumu Nr. 807 55. pantu</t>
  </si>
  <si>
    <t>Finansējuma saņēmējs (parakstiesīgā amatpersona)         __________________________</t>
  </si>
  <si>
    <t>(*paraksts)</t>
  </si>
  <si>
    <t>* DOKUMENTS IR 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</si>
</sst>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
    <numFmt numFmtId="166" formatCode="0.000"/>
    <numFmt numFmtId="167" formatCode="#,##0.0"/>
    <numFmt numFmtId="168" formatCode="#,##0.000000"/>
    <numFmt numFmtId="169" formatCode="0.0"/>
    <numFmt numFmtId="170" formatCode="0&quot;. gads&quot;"/>
  </numFmts>
  <fonts count="53" x14ac:knownFonts="1">
    <font>
      <sz val="11"/>
      <color theme="1"/>
      <name val="Calibri"/>
      <family val="2"/>
      <charset val="186"/>
      <scheme val="minor"/>
    </font>
    <font>
      <sz val="12"/>
      <color theme="1"/>
      <name val="Times New Roman"/>
      <family val="2"/>
      <charset val="186"/>
    </font>
    <font>
      <sz val="11"/>
      <color theme="1"/>
      <name val="Calibri"/>
      <family val="2"/>
      <charset val="186"/>
      <scheme val="minor"/>
    </font>
    <font>
      <sz val="8"/>
      <name val="Times New Roman"/>
      <family val="1"/>
      <charset val="186"/>
    </font>
    <font>
      <sz val="12"/>
      <name val="Times New Roman"/>
      <family val="1"/>
      <charset val="186"/>
    </font>
    <font>
      <b/>
      <sz val="12"/>
      <name val="Times New Roman"/>
      <family val="1"/>
      <charset val="186"/>
    </font>
    <font>
      <sz val="11"/>
      <color indexed="9"/>
      <name val="Calibri"/>
      <family val="2"/>
      <charset val="186"/>
    </font>
    <font>
      <sz val="11"/>
      <color indexed="8"/>
      <name val="Calibri"/>
      <family val="2"/>
      <charset val="186"/>
    </font>
    <font>
      <b/>
      <sz val="11"/>
      <color indexed="52"/>
      <name val="Calibri"/>
      <family val="2"/>
      <charset val="186"/>
    </font>
    <font>
      <sz val="11"/>
      <color indexed="10"/>
      <name val="Calibri"/>
      <family val="2"/>
      <charset val="186"/>
    </font>
    <font>
      <sz val="10"/>
      <name val="Arial"/>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7"/>
      <name val="Calibri"/>
      <family val="2"/>
      <charset val="186"/>
    </font>
    <font>
      <sz val="11"/>
      <color indexed="60"/>
      <name val="Calibri"/>
      <family val="2"/>
      <charset val="186"/>
    </font>
    <font>
      <b/>
      <sz val="18"/>
      <color indexed="56"/>
      <name val="Cambria"/>
      <family val="2"/>
      <charset val="186"/>
    </font>
    <font>
      <i/>
      <sz val="11"/>
      <color indexed="23"/>
      <name val="Calibri"/>
      <family val="2"/>
      <charset val="186"/>
    </font>
    <font>
      <b/>
      <sz val="11"/>
      <color indexed="9"/>
      <name val="Calibri"/>
      <family val="2"/>
      <charset val="186"/>
    </font>
    <font>
      <sz val="11"/>
      <color indexed="52"/>
      <name val="Calibri"/>
      <family val="2"/>
      <charset val="186"/>
    </font>
    <font>
      <sz val="11"/>
      <color indexed="20"/>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name val="Times New Roman"/>
      <family val="1"/>
      <charset val="186"/>
    </font>
    <font>
      <b/>
      <sz val="11"/>
      <name val="Times New Roman"/>
      <family val="1"/>
      <charset val="186"/>
    </font>
    <font>
      <b/>
      <vertAlign val="subscript"/>
      <sz val="11"/>
      <name val="Times New Roman"/>
      <family val="1"/>
      <charset val="186"/>
    </font>
    <font>
      <b/>
      <sz val="16"/>
      <name val="Times New Roman"/>
      <family val="1"/>
      <charset val="186"/>
    </font>
    <font>
      <i/>
      <sz val="11"/>
      <name val="Times New Roman"/>
      <family val="1"/>
      <charset val="186"/>
    </font>
    <font>
      <sz val="11"/>
      <name val="Calibri"/>
      <family val="2"/>
      <charset val="186"/>
      <scheme val="minor"/>
    </font>
    <font>
      <b/>
      <vertAlign val="subscript"/>
      <sz val="12"/>
      <name val="Times New Roman"/>
      <family val="1"/>
      <charset val="186"/>
    </font>
    <font>
      <vertAlign val="subscript"/>
      <sz val="12"/>
      <name val="Times New Roman"/>
      <family val="1"/>
      <charset val="186"/>
    </font>
    <font>
      <vertAlign val="superscript"/>
      <sz val="12"/>
      <name val="Times New Roman"/>
      <family val="1"/>
      <charset val="186"/>
    </font>
    <font>
      <b/>
      <vertAlign val="superscript"/>
      <sz val="11"/>
      <name val="Times New Roman"/>
      <family val="1"/>
      <charset val="186"/>
    </font>
    <font>
      <b/>
      <vertAlign val="superscript"/>
      <sz val="12"/>
      <name val="Times New Roman"/>
      <family val="1"/>
      <charset val="186"/>
    </font>
    <font>
      <i/>
      <sz val="8"/>
      <name val="Times New Roman"/>
      <family val="1"/>
      <charset val="186"/>
    </font>
    <font>
      <i/>
      <vertAlign val="superscript"/>
      <sz val="8"/>
      <name val="Times New Roman"/>
      <family val="1"/>
      <charset val="186"/>
    </font>
    <font>
      <i/>
      <vertAlign val="subscript"/>
      <sz val="8"/>
      <name val="Times New Roman"/>
      <family val="1"/>
      <charset val="186"/>
    </font>
    <font>
      <sz val="10"/>
      <name val="Times New Roman"/>
      <family val="1"/>
      <charset val="186"/>
    </font>
    <font>
      <b/>
      <sz val="10"/>
      <name val="Times New Roman"/>
      <family val="1"/>
      <charset val="186"/>
    </font>
    <font>
      <b/>
      <sz val="11"/>
      <color theme="7" tint="0.79998168889431442"/>
      <name val="Times New Roman"/>
      <family val="1"/>
      <charset val="186"/>
    </font>
    <font>
      <sz val="11"/>
      <color theme="7" tint="0.79998168889431442"/>
      <name val="Times New Roman"/>
      <family val="1"/>
      <charset val="186"/>
    </font>
    <font>
      <sz val="11"/>
      <color theme="1"/>
      <name val="Times New Roman"/>
      <family val="1"/>
      <charset val="186"/>
    </font>
    <font>
      <b/>
      <sz val="11"/>
      <color theme="1"/>
      <name val="Times New Roman"/>
      <family val="1"/>
      <charset val="186"/>
    </font>
    <font>
      <b/>
      <i/>
      <sz val="11"/>
      <color theme="1"/>
      <name val="Times New Roman"/>
      <family val="1"/>
      <charset val="186"/>
    </font>
    <font>
      <sz val="11"/>
      <color rgb="FF0070C0"/>
      <name val="Times New Roman"/>
      <family val="1"/>
      <charset val="186"/>
    </font>
    <font>
      <sz val="11"/>
      <color rgb="FFFF0000"/>
      <name val="Times New Roman"/>
      <family val="1"/>
      <charset val="186"/>
    </font>
    <font>
      <b/>
      <sz val="11"/>
      <color rgb="FF7030A0"/>
      <name val="Times New Roman"/>
      <family val="1"/>
      <charset val="186"/>
    </font>
    <font>
      <b/>
      <sz val="14"/>
      <color rgb="FFFF0000"/>
      <name val="Times New Roman"/>
      <family val="1"/>
      <charset val="186"/>
    </font>
    <font>
      <sz val="11"/>
      <color rgb="FF7030A0"/>
      <name val="Times New Roman"/>
      <family val="1"/>
      <charset val="186"/>
    </font>
    <font>
      <sz val="10"/>
      <name val="Times New Roman"/>
      <family val="1"/>
    </font>
    <font>
      <i/>
      <sz val="10"/>
      <name val="Times New Roman"/>
      <family val="1"/>
      <charset val="186"/>
    </font>
    <font>
      <sz val="10"/>
      <color theme="0" tint="-0.499984740745262"/>
      <name val="Times New Roman"/>
      <family val="1"/>
    </font>
  </fonts>
  <fills count="2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3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22"/>
      </patternFill>
    </fill>
    <fill>
      <patternFill patternType="solid">
        <fgColor indexed="43"/>
      </patternFill>
    </fill>
    <fill>
      <patternFill patternType="solid">
        <fgColor indexed="55"/>
      </patternFill>
    </fill>
    <fill>
      <patternFill patternType="solid">
        <fgColor indexed="26"/>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auto="1"/>
      </bottom>
      <diagonal/>
    </border>
    <border>
      <left/>
      <right style="thin">
        <color indexed="64"/>
      </right>
      <top/>
      <bottom style="thin">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51">
    <xf numFmtId="0" fontId="0" fillId="0" borderId="0"/>
    <xf numFmtId="9" fontId="2" fillId="0" borderId="0" applyFont="0" applyFill="0" applyBorder="0" applyAlignment="0" applyProtection="0"/>
    <xf numFmtId="0" fontId="6" fillId="4" borderId="0" applyNumberFormat="0" applyBorder="0" applyAlignment="0" applyProtection="0"/>
    <xf numFmtId="0" fontId="6"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3"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8" fillId="22" borderId="11" applyNumberFormat="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1" borderId="11" applyNumberFormat="0" applyAlignment="0" applyProtection="0"/>
    <xf numFmtId="0" fontId="12" fillId="22" borderId="12" applyNumberFormat="0" applyAlignment="0" applyProtection="0"/>
    <xf numFmtId="0" fontId="13" fillId="0" borderId="13" applyNumberFormat="0" applyFill="0" applyAlignment="0" applyProtection="0"/>
    <xf numFmtId="0" fontId="14" fillId="8" borderId="0" applyNumberFormat="0" applyBorder="0" applyAlignment="0" applyProtection="0"/>
    <xf numFmtId="0" fontId="15" fillId="23" borderId="0" applyNumberFormat="0" applyBorder="0" applyAlignment="0" applyProtection="0"/>
    <xf numFmtId="0" fontId="10" fillId="0" borderId="0"/>
    <xf numFmtId="0" fontId="10" fillId="0" borderId="0"/>
    <xf numFmtId="0" fontId="10" fillId="0" borderId="0"/>
    <xf numFmtId="0" fontId="2" fillId="0" borderId="0"/>
    <xf numFmtId="0" fontId="2" fillId="0" borderId="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8" fillId="24" borderId="14" applyNumberFormat="0" applyAlignment="0" applyProtection="0"/>
    <xf numFmtId="9" fontId="10" fillId="0" borderId="0" applyFont="0" applyFill="0" applyBorder="0" applyAlignment="0" applyProtection="0"/>
    <xf numFmtId="0" fontId="10" fillId="25" borderId="15" applyNumberFormat="0" applyFont="0" applyAlignment="0" applyProtection="0"/>
    <xf numFmtId="0" fontId="19" fillId="0" borderId="16" applyNumberFormat="0" applyFill="0" applyAlignment="0" applyProtection="0"/>
    <xf numFmtId="0" fontId="20" fillId="7" borderId="0" applyNumberFormat="0" applyBorder="0" applyAlignment="0" applyProtection="0"/>
    <xf numFmtId="0" fontId="21" fillId="0" borderId="17" applyNumberFormat="0" applyFill="0" applyAlignment="0" applyProtection="0"/>
    <xf numFmtId="0" fontId="22" fillId="0" borderId="18" applyNumberFormat="0" applyFill="0" applyAlignment="0" applyProtection="0"/>
    <xf numFmtId="0" fontId="23" fillId="0" borderId="19" applyNumberFormat="0" applyFill="0" applyAlignment="0" applyProtection="0"/>
    <xf numFmtId="0" fontId="23" fillId="0" borderId="0" applyNumberFormat="0" applyFill="0" applyBorder="0" applyAlignment="0" applyProtection="0"/>
  </cellStyleXfs>
  <cellXfs count="146">
    <xf numFmtId="0" fontId="0" fillId="0" borderId="0" xfId="0"/>
    <xf numFmtId="0" fontId="3" fillId="0" borderId="0" xfId="0" applyFont="1"/>
    <xf numFmtId="0" fontId="4"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xf numFmtId="0" fontId="24" fillId="0" borderId="0" xfId="0" applyFont="1"/>
    <xf numFmtId="0" fontId="24" fillId="0" borderId="0" xfId="0" applyFont="1" applyAlignment="1">
      <alignment horizontal="right"/>
    </xf>
    <xf numFmtId="0" fontId="5" fillId="0" borderId="0" xfId="0" applyFont="1" applyAlignment="1">
      <alignment horizontal="left" vertical="center"/>
    </xf>
    <xf numFmtId="0" fontId="5" fillId="0" borderId="0" xfId="0" applyFont="1" applyAlignment="1">
      <alignment vertical="center"/>
    </xf>
    <xf numFmtId="0" fontId="4" fillId="0" borderId="0" xfId="0" applyFont="1"/>
    <xf numFmtId="0" fontId="28" fillId="2" borderId="0" xfId="0" applyFont="1" applyFill="1" applyAlignment="1">
      <alignment vertical="center"/>
    </xf>
    <xf numFmtId="0" fontId="5" fillId="2" borderId="0" xfId="0" applyFont="1" applyFill="1" applyAlignment="1">
      <alignment horizontal="left" vertical="center" wrapText="1"/>
    </xf>
    <xf numFmtId="9" fontId="5" fillId="0" borderId="0" xfId="1" applyFont="1" applyBorder="1" applyAlignment="1">
      <alignment horizontal="center" vertical="center" wrapText="1"/>
    </xf>
    <xf numFmtId="0" fontId="24" fillId="0" borderId="0" xfId="0" applyFont="1" applyAlignment="1">
      <alignment horizontal="center"/>
    </xf>
    <xf numFmtId="0" fontId="3" fillId="26" borderId="6" xfId="0" applyFont="1" applyFill="1" applyBorder="1" applyAlignment="1">
      <alignment horizontal="center" vertical="center" wrapText="1"/>
    </xf>
    <xf numFmtId="0" fontId="5" fillId="26" borderId="6" xfId="0" applyFont="1" applyFill="1" applyBorder="1" applyAlignment="1">
      <alignment horizontal="center" vertical="center" textRotation="90" wrapText="1"/>
    </xf>
    <xf numFmtId="0" fontId="5" fillId="26" borderId="6" xfId="0" applyFont="1" applyFill="1" applyBorder="1" applyAlignment="1">
      <alignment horizontal="center" vertical="center" wrapText="1"/>
    </xf>
    <xf numFmtId="0" fontId="4" fillId="26" borderId="6" xfId="0" applyFont="1" applyFill="1" applyBorder="1" applyAlignment="1">
      <alignment horizontal="justify" vertical="center" wrapText="1"/>
    </xf>
    <xf numFmtId="0" fontId="4" fillId="26" borderId="6" xfId="0" applyFont="1" applyFill="1" applyBorder="1" applyAlignment="1">
      <alignment vertical="center" wrapText="1"/>
    </xf>
    <xf numFmtId="0" fontId="35" fillId="0" borderId="0" xfId="0" applyFont="1" applyAlignment="1">
      <alignment vertical="center"/>
    </xf>
    <xf numFmtId="0" fontId="3" fillId="2" borderId="0" xfId="0" applyFont="1" applyFill="1" applyAlignment="1">
      <alignment vertical="center" wrapText="1"/>
    </xf>
    <xf numFmtId="2" fontId="3" fillId="0" borderId="0" xfId="0" applyNumberFormat="1" applyFont="1" applyAlignment="1">
      <alignment horizontal="right" vertical="center" wrapText="1"/>
    </xf>
    <xf numFmtId="0" fontId="35" fillId="2" borderId="0" xfId="0" applyFont="1" applyFill="1" applyAlignment="1">
      <alignment vertical="center"/>
    </xf>
    <xf numFmtId="0" fontId="4" fillId="26" borderId="6" xfId="0" applyFont="1" applyFill="1" applyBorder="1" applyAlignment="1">
      <alignment horizontal="center" vertical="center" textRotation="90" wrapText="1"/>
    </xf>
    <xf numFmtId="166" fontId="4" fillId="0" borderId="6" xfId="0" applyNumberFormat="1" applyFont="1" applyBorder="1" applyAlignment="1">
      <alignment horizontal="right" vertical="center" wrapText="1"/>
    </xf>
    <xf numFmtId="166" fontId="4" fillId="2" borderId="6" xfId="0" applyNumberFormat="1" applyFont="1" applyFill="1" applyBorder="1" applyAlignment="1">
      <alignment horizontal="right" vertical="center" wrapText="1"/>
    </xf>
    <xf numFmtId="165" fontId="4" fillId="0" borderId="6" xfId="0" applyNumberFormat="1" applyFont="1" applyBorder="1" applyAlignment="1">
      <alignment horizontal="right" vertical="center" wrapText="1"/>
    </xf>
    <xf numFmtId="165" fontId="4" fillId="2" borderId="6" xfId="0" applyNumberFormat="1" applyFont="1" applyFill="1" applyBorder="1" applyAlignment="1">
      <alignment horizontal="right" vertical="center" wrapText="1"/>
    </xf>
    <xf numFmtId="165" fontId="5" fillId="0" borderId="6" xfId="0" applyNumberFormat="1" applyFont="1" applyBorder="1" applyAlignment="1">
      <alignment horizontal="right" vertical="center" wrapText="1"/>
    </xf>
    <xf numFmtId="165" fontId="4" fillId="3" borderId="6" xfId="0" applyNumberFormat="1" applyFont="1" applyFill="1" applyBorder="1" applyAlignment="1">
      <alignment horizontal="right" vertical="center" wrapText="1"/>
    </xf>
    <xf numFmtId="167" fontId="4" fillId="2" borderId="6" xfId="0" applyNumberFormat="1" applyFont="1" applyFill="1" applyBorder="1" applyAlignment="1">
      <alignment horizontal="right" vertical="center" wrapText="1"/>
    </xf>
    <xf numFmtId="3" fontId="4" fillId="3" borderId="6" xfId="0" applyNumberFormat="1" applyFont="1" applyFill="1" applyBorder="1" applyAlignment="1">
      <alignment horizontal="justify" vertical="center" wrapText="1"/>
    </xf>
    <xf numFmtId="3" fontId="4" fillId="2" borderId="6" xfId="0" applyNumberFormat="1" applyFont="1" applyFill="1" applyBorder="1" applyAlignment="1">
      <alignment horizontal="right" vertical="center" wrapText="1"/>
    </xf>
    <xf numFmtId="3" fontId="5" fillId="0" borderId="6" xfId="0" applyNumberFormat="1" applyFont="1" applyBorder="1" applyAlignment="1">
      <alignment horizontal="right" vertical="center" wrapText="1"/>
    </xf>
    <xf numFmtId="0" fontId="40" fillId="0" borderId="6" xfId="0" applyFont="1" applyBorder="1"/>
    <xf numFmtId="0" fontId="41" fillId="0" borderId="6" xfId="0" applyFont="1" applyBorder="1"/>
    <xf numFmtId="0" fontId="4" fillId="0" borderId="6" xfId="0" applyFont="1" applyBorder="1" applyAlignment="1">
      <alignment horizontal="left" vertical="center" wrapText="1"/>
    </xf>
    <xf numFmtId="166" fontId="5" fillId="0" borderId="6" xfId="0" applyNumberFormat="1" applyFont="1" applyBorder="1" applyAlignment="1">
      <alignment horizontal="right" vertical="center" wrapText="1"/>
    </xf>
    <xf numFmtId="169" fontId="4" fillId="0" borderId="6" xfId="0" applyNumberFormat="1" applyFont="1" applyBorder="1" applyAlignment="1">
      <alignment horizontal="right" vertical="center" wrapText="1"/>
    </xf>
    <xf numFmtId="1" fontId="4" fillId="0" borderId="6" xfId="0" applyNumberFormat="1" applyFont="1" applyBorder="1" applyAlignment="1">
      <alignment horizontal="right" vertical="center" wrapText="1"/>
    </xf>
    <xf numFmtId="0" fontId="42" fillId="0" borderId="0" xfId="0" applyFont="1"/>
    <xf numFmtId="0" fontId="42" fillId="0" borderId="6" xfId="0" applyFont="1" applyBorder="1" applyAlignment="1">
      <alignment horizontal="center" vertical="center"/>
    </xf>
    <xf numFmtId="0" fontId="43" fillId="0" borderId="6" xfId="0" applyFont="1" applyBorder="1" applyAlignment="1">
      <alignment horizontal="center" vertical="center"/>
    </xf>
    <xf numFmtId="0" fontId="43" fillId="0" borderId="6" xfId="0" applyFont="1" applyBorder="1" applyAlignment="1">
      <alignment horizontal="left" vertical="center"/>
    </xf>
    <xf numFmtId="3" fontId="43" fillId="0" borderId="6" xfId="0" applyNumberFormat="1" applyFont="1" applyBorder="1" applyAlignment="1">
      <alignment horizontal="right" vertical="center"/>
    </xf>
    <xf numFmtId="3" fontId="43" fillId="27" borderId="6" xfId="0" applyNumberFormat="1" applyFont="1" applyFill="1" applyBorder="1" applyAlignment="1">
      <alignment horizontal="right" vertical="center"/>
    </xf>
    <xf numFmtId="0" fontId="42" fillId="2" borderId="6" xfId="0" applyFont="1" applyFill="1" applyBorder="1" applyAlignment="1">
      <alignment horizontal="left" vertical="center" wrapText="1"/>
    </xf>
    <xf numFmtId="0" fontId="42" fillId="27" borderId="6" xfId="0" applyFont="1" applyFill="1" applyBorder="1" applyAlignment="1">
      <alignment horizontal="right" vertical="center"/>
    </xf>
    <xf numFmtId="0" fontId="42" fillId="3" borderId="6" xfId="0" applyFont="1" applyFill="1" applyBorder="1" applyAlignment="1">
      <alignment horizontal="right" vertical="center"/>
    </xf>
    <xf numFmtId="0" fontId="42" fillId="2" borderId="6" xfId="0" applyFont="1" applyFill="1" applyBorder="1" applyAlignment="1">
      <alignment horizontal="left" wrapText="1" indent="1"/>
    </xf>
    <xf numFmtId="0" fontId="42" fillId="2" borderId="6" xfId="0" applyFont="1" applyFill="1" applyBorder="1" applyAlignment="1">
      <alignment horizontal="right" vertical="center"/>
    </xf>
    <xf numFmtId="0" fontId="43" fillId="2" borderId="6" xfId="0" applyFont="1" applyFill="1" applyBorder="1" applyAlignment="1">
      <alignment horizontal="left" vertical="center" wrapText="1"/>
    </xf>
    <xf numFmtId="0" fontId="43" fillId="2" borderId="6" xfId="0" applyFont="1" applyFill="1" applyBorder="1" applyAlignment="1">
      <alignment horizontal="left" vertical="center"/>
    </xf>
    <xf numFmtId="0" fontId="44" fillId="2" borderId="0" xfId="0" applyFont="1" applyFill="1" applyAlignment="1">
      <alignment horizontal="right"/>
    </xf>
    <xf numFmtId="2" fontId="44" fillId="2" borderId="0" xfId="0" applyNumberFormat="1" applyFont="1" applyFill="1"/>
    <xf numFmtId="2" fontId="42" fillId="0" borderId="0" xfId="0" applyNumberFormat="1" applyFont="1" applyAlignment="1">
      <alignment horizontal="left"/>
    </xf>
    <xf numFmtId="0" fontId="45" fillId="0" borderId="0" xfId="0" applyFont="1"/>
    <xf numFmtId="4" fontId="42" fillId="27" borderId="6" xfId="0" applyNumberFormat="1" applyFont="1" applyFill="1" applyBorder="1" applyAlignment="1">
      <alignment horizontal="right" vertical="center"/>
    </xf>
    <xf numFmtId="0" fontId="46" fillId="0" borderId="0" xfId="0" applyFont="1"/>
    <xf numFmtId="0" fontId="46" fillId="0" borderId="24" xfId="0" applyFont="1" applyBorder="1"/>
    <xf numFmtId="3" fontId="46" fillId="0" borderId="24" xfId="0" applyNumberFormat="1" applyFont="1" applyBorder="1"/>
    <xf numFmtId="4" fontId="46" fillId="0" borderId="24" xfId="0" applyNumberFormat="1" applyFont="1" applyBorder="1"/>
    <xf numFmtId="3" fontId="24" fillId="0" borderId="6" xfId="0" applyNumberFormat="1" applyFont="1" applyBorder="1" applyAlignment="1">
      <alignment horizontal="right" vertical="center" wrapText="1"/>
    </xf>
    <xf numFmtId="0" fontId="47" fillId="28" borderId="6" xfId="0" applyFont="1" applyFill="1" applyBorder="1" applyAlignment="1">
      <alignment horizontal="left" vertical="center"/>
    </xf>
    <xf numFmtId="165" fontId="47" fillId="28" borderId="6" xfId="0" applyNumberFormat="1" applyFont="1" applyFill="1" applyBorder="1" applyAlignment="1">
      <alignment horizontal="right" vertical="center"/>
    </xf>
    <xf numFmtId="0" fontId="42" fillId="2" borderId="6" xfId="0" applyFont="1" applyFill="1" applyBorder="1" applyAlignment="1">
      <alignment horizontal="left" vertical="center" wrapText="1" indent="1"/>
    </xf>
    <xf numFmtId="0" fontId="42" fillId="2" borderId="6" xfId="0" applyFont="1" applyFill="1" applyBorder="1" applyAlignment="1">
      <alignment horizontal="left" indent="1"/>
    </xf>
    <xf numFmtId="0" fontId="48" fillId="0" borderId="0" xfId="0" applyFont="1"/>
    <xf numFmtId="0" fontId="49" fillId="0" borderId="0" xfId="0" applyFont="1"/>
    <xf numFmtId="3" fontId="42" fillId="27" borderId="6" xfId="0" applyNumberFormat="1" applyFont="1" applyFill="1" applyBorder="1" applyAlignment="1">
      <alignment horizontal="right" vertical="center"/>
    </xf>
    <xf numFmtId="0" fontId="42" fillId="0" borderId="6" xfId="0" applyFont="1" applyBorder="1" applyAlignment="1">
      <alignment horizontal="left" vertical="center" indent="2"/>
    </xf>
    <xf numFmtId="0" fontId="42" fillId="0" borderId="6" xfId="0" applyFont="1" applyBorder="1" applyAlignment="1">
      <alignment horizontal="left" vertical="center" wrapText="1" indent="1"/>
    </xf>
    <xf numFmtId="0" fontId="42" fillId="0" borderId="6" xfId="0" applyFont="1" applyBorder="1" applyAlignment="1">
      <alignment horizontal="left" vertical="center" wrapText="1" indent="2"/>
    </xf>
    <xf numFmtId="167" fontId="24" fillId="0" borderId="6" xfId="0" applyNumberFormat="1" applyFont="1" applyBorder="1" applyAlignment="1">
      <alignment horizontal="right" vertical="center" wrapText="1"/>
    </xf>
    <xf numFmtId="167" fontId="43" fillId="27" borderId="6" xfId="0" applyNumberFormat="1" applyFont="1" applyFill="1" applyBorder="1" applyAlignment="1">
      <alignment horizontal="right" vertical="center"/>
    </xf>
    <xf numFmtId="3" fontId="42" fillId="2" borderId="6" xfId="0" applyNumberFormat="1" applyFont="1" applyFill="1" applyBorder="1" applyAlignment="1">
      <alignment horizontal="right" vertical="center"/>
    </xf>
    <xf numFmtId="0" fontId="5" fillId="0" borderId="0" xfId="0" applyFont="1" applyAlignment="1">
      <alignment horizontal="center"/>
    </xf>
    <xf numFmtId="0" fontId="5" fillId="0" borderId="23" xfId="0" applyFont="1" applyBorder="1" applyAlignment="1">
      <alignment horizontal="center"/>
    </xf>
    <xf numFmtId="165" fontId="5" fillId="2" borderId="6" xfId="0" applyNumberFormat="1" applyFont="1" applyFill="1" applyBorder="1" applyAlignment="1">
      <alignment horizontal="right" vertical="center" wrapText="1"/>
    </xf>
    <xf numFmtId="0" fontId="24" fillId="0" borderId="20" xfId="0" applyFont="1" applyBorder="1" applyAlignment="1">
      <alignment horizontal="left"/>
    </xf>
    <xf numFmtId="0" fontId="24" fillId="0" borderId="22" xfId="0" applyFont="1" applyBorder="1" applyAlignment="1">
      <alignment horizontal="left"/>
    </xf>
    <xf numFmtId="0" fontId="24" fillId="0" borderId="21" xfId="0" applyFont="1" applyBorder="1" applyAlignment="1">
      <alignment horizontal="left"/>
    </xf>
    <xf numFmtId="0" fontId="35" fillId="2" borderId="0" xfId="0" applyFont="1" applyFill="1" applyAlignment="1">
      <alignment horizontal="left" vertical="center" wrapText="1"/>
    </xf>
    <xf numFmtId="0" fontId="5" fillId="26" borderId="6" xfId="0" applyFont="1" applyFill="1" applyBorder="1" applyAlignment="1">
      <alignment horizontal="center" vertical="center" wrapText="1"/>
    </xf>
    <xf numFmtId="0" fontId="25" fillId="26" borderId="6" xfId="0" applyFont="1" applyFill="1" applyBorder="1" applyAlignment="1">
      <alignment horizontal="center" vertical="center" wrapText="1"/>
    </xf>
    <xf numFmtId="0" fontId="4" fillId="3" borderId="6" xfId="0" applyFont="1" applyFill="1" applyBorder="1" applyAlignment="1">
      <alignment horizontal="center"/>
    </xf>
    <xf numFmtId="0" fontId="4" fillId="26" borderId="6" xfId="0" applyFont="1" applyFill="1" applyBorder="1" applyAlignment="1">
      <alignment horizontal="left" vertical="center" wrapText="1"/>
    </xf>
    <xf numFmtId="0" fontId="5" fillId="26" borderId="6" xfId="0" applyFont="1" applyFill="1" applyBorder="1" applyAlignment="1">
      <alignment horizontal="left" vertical="center" wrapText="1"/>
    </xf>
    <xf numFmtId="165" fontId="5" fillId="0" borderId="6"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2" fontId="5" fillId="0" borderId="6" xfId="0" applyNumberFormat="1" applyFont="1" applyBorder="1" applyAlignment="1">
      <alignment horizontal="center" vertical="center" wrapText="1"/>
    </xf>
    <xf numFmtId="167" fontId="5" fillId="0" borderId="6" xfId="0" applyNumberFormat="1" applyFont="1" applyBorder="1" applyAlignment="1">
      <alignment horizontal="center" vertical="center" wrapText="1"/>
    </xf>
    <xf numFmtId="0" fontId="5" fillId="0" borderId="0" xfId="0" applyFont="1" applyAlignment="1">
      <alignment horizontal="left" vertical="center"/>
    </xf>
    <xf numFmtId="0" fontId="27" fillId="0" borderId="0" xfId="0" applyFont="1" applyAlignment="1">
      <alignment horizontal="center"/>
    </xf>
    <xf numFmtId="0" fontId="5" fillId="26" borderId="2" xfId="0" applyFont="1" applyFill="1" applyBorder="1" applyAlignment="1">
      <alignment horizontal="center" vertical="center" wrapText="1"/>
    </xf>
    <xf numFmtId="0" fontId="5" fillId="26" borderId="7" xfId="0" applyFont="1" applyFill="1" applyBorder="1" applyAlignment="1">
      <alignment horizontal="center" vertical="center" wrapText="1"/>
    </xf>
    <xf numFmtId="0" fontId="5" fillId="26" borderId="3" xfId="0" applyFont="1" applyFill="1" applyBorder="1" applyAlignment="1">
      <alignment horizontal="center" vertical="center" wrapText="1"/>
    </xf>
    <xf numFmtId="0" fontId="5" fillId="26" borderId="4" xfId="0" applyFont="1" applyFill="1" applyBorder="1" applyAlignment="1">
      <alignment horizontal="center" vertical="center" wrapText="1"/>
    </xf>
    <xf numFmtId="0" fontId="5" fillId="26" borderId="5" xfId="0" applyFont="1" applyFill="1" applyBorder="1" applyAlignment="1">
      <alignment horizontal="center" vertical="center" wrapText="1"/>
    </xf>
    <xf numFmtId="0" fontId="5" fillId="26" borderId="8" xfId="0" applyFont="1" applyFill="1" applyBorder="1" applyAlignment="1">
      <alignment horizontal="center" vertical="center" wrapText="1"/>
    </xf>
    <xf numFmtId="0" fontId="5" fillId="26" borderId="1" xfId="0" applyFont="1" applyFill="1" applyBorder="1" applyAlignment="1">
      <alignment horizontal="center" vertical="center" wrapText="1"/>
    </xf>
    <xf numFmtId="0" fontId="5" fillId="26" borderId="9" xfId="0" applyFont="1" applyFill="1" applyBorder="1" applyAlignment="1">
      <alignment horizontal="center" vertical="center" wrapText="1"/>
    </xf>
    <xf numFmtId="0" fontId="5" fillId="26" borderId="20" xfId="0" applyFont="1" applyFill="1" applyBorder="1" applyAlignment="1">
      <alignment horizontal="center" vertical="center" wrapText="1"/>
    </xf>
    <xf numFmtId="0" fontId="5" fillId="26" borderId="21" xfId="0" applyFont="1" applyFill="1" applyBorder="1" applyAlignment="1">
      <alignment horizontal="center" vertical="center" wrapText="1"/>
    </xf>
    <xf numFmtId="0" fontId="5" fillId="26" borderId="22" xfId="0" applyFont="1" applyFill="1" applyBorder="1" applyAlignment="1">
      <alignment horizontal="center" vertical="center" wrapText="1"/>
    </xf>
    <xf numFmtId="168" fontId="24" fillId="0" borderId="20" xfId="0" applyNumberFormat="1" applyFont="1" applyBorder="1" applyAlignment="1">
      <alignment horizontal="left"/>
    </xf>
    <xf numFmtId="168" fontId="24" fillId="0" borderId="22" xfId="0" applyNumberFormat="1" applyFont="1" applyBorder="1" applyAlignment="1">
      <alignment horizontal="left"/>
    </xf>
    <xf numFmtId="168" fontId="24" fillId="0" borderId="21" xfId="0" applyNumberFormat="1" applyFont="1" applyBorder="1" applyAlignment="1">
      <alignment horizontal="left"/>
    </xf>
    <xf numFmtId="0" fontId="5" fillId="26" borderId="6" xfId="0" applyFont="1" applyFill="1" applyBorder="1" applyAlignment="1">
      <alignment horizontal="justify" vertical="center" wrapText="1"/>
    </xf>
    <xf numFmtId="0" fontId="3" fillId="26" borderId="6" xfId="0" applyFont="1" applyFill="1" applyBorder="1" applyAlignment="1">
      <alignment horizontal="center" vertical="center" wrapText="1"/>
    </xf>
    <xf numFmtId="0" fontId="3" fillId="26" borderId="6" xfId="0" applyFont="1" applyFill="1" applyBorder="1" applyAlignment="1">
      <alignment horizontal="center" vertical="center" textRotation="90" wrapText="1"/>
    </xf>
    <xf numFmtId="0" fontId="3" fillId="26" borderId="2" xfId="0" applyFont="1" applyFill="1" applyBorder="1" applyAlignment="1">
      <alignment horizontal="center" vertical="center" textRotation="90" wrapText="1"/>
    </xf>
    <xf numFmtId="0" fontId="29" fillId="26" borderId="10" xfId="0" applyFont="1" applyFill="1" applyBorder="1" applyAlignment="1">
      <alignment horizontal="center" vertical="center" textRotation="90" wrapText="1"/>
    </xf>
    <xf numFmtId="0" fontId="29" fillId="26" borderId="7" xfId="0" applyFont="1" applyFill="1" applyBorder="1" applyAlignment="1">
      <alignment horizontal="center" vertical="center" textRotation="90" wrapText="1"/>
    </xf>
    <xf numFmtId="0" fontId="35" fillId="2" borderId="0" xfId="0" applyFont="1" applyFill="1" applyAlignment="1">
      <alignment horizontal="left" vertical="top" wrapText="1"/>
    </xf>
    <xf numFmtId="0" fontId="28" fillId="0" borderId="0" xfId="0" applyFont="1" applyAlignment="1">
      <alignment vertical="center" wrapText="1"/>
    </xf>
    <xf numFmtId="0" fontId="29" fillId="0" borderId="0" xfId="0" applyFont="1"/>
    <xf numFmtId="3" fontId="5"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165" fontId="24" fillId="0" borderId="20" xfId="0" applyNumberFormat="1" applyFont="1" applyBorder="1" applyAlignment="1">
      <alignment horizontal="left"/>
    </xf>
    <xf numFmtId="165" fontId="24" fillId="0" borderId="22" xfId="0" applyNumberFormat="1" applyFont="1" applyBorder="1" applyAlignment="1">
      <alignment horizontal="left"/>
    </xf>
    <xf numFmtId="165" fontId="24" fillId="0" borderId="21" xfId="0" applyNumberFormat="1" applyFont="1" applyBorder="1" applyAlignment="1">
      <alignment horizontal="left"/>
    </xf>
    <xf numFmtId="0" fontId="4" fillId="2" borderId="6" xfId="0" applyFont="1" applyFill="1" applyBorder="1" applyAlignment="1">
      <alignment horizontal="left"/>
    </xf>
    <xf numFmtId="0" fontId="24" fillId="0" borderId="20" xfId="0" applyFont="1" applyBorder="1" applyAlignment="1">
      <alignment horizontal="left" vertical="top"/>
    </xf>
    <xf numFmtId="0" fontId="24" fillId="0" borderId="22" xfId="0" applyFont="1" applyBorder="1" applyAlignment="1">
      <alignment horizontal="left" vertical="top"/>
    </xf>
    <xf numFmtId="0" fontId="24" fillId="0" borderId="21" xfId="0" applyFont="1" applyBorder="1" applyAlignment="1">
      <alignment horizontal="left" vertical="top"/>
    </xf>
    <xf numFmtId="0" fontId="38" fillId="2" borderId="0" xfId="0" applyFont="1" applyFill="1" applyAlignment="1">
      <alignment horizontal="left" vertical="top" wrapText="1"/>
    </xf>
    <xf numFmtId="166" fontId="5" fillId="2" borderId="6" xfId="0" applyNumberFormat="1" applyFont="1" applyFill="1" applyBorder="1" applyAlignment="1">
      <alignment horizontal="right" vertical="center" wrapText="1"/>
    </xf>
    <xf numFmtId="170" fontId="43" fillId="0" borderId="1" xfId="0" applyNumberFormat="1" applyFont="1" applyBorder="1" applyAlignment="1">
      <alignment horizontal="center"/>
    </xf>
    <xf numFmtId="0" fontId="5" fillId="0" borderId="6" xfId="0" applyFont="1" applyBorder="1" applyAlignment="1">
      <alignment horizontal="left" vertical="center"/>
    </xf>
    <xf numFmtId="165" fontId="4" fillId="3" borderId="6" xfId="0" applyNumberFormat="1" applyFont="1" applyFill="1" applyBorder="1" applyAlignment="1">
      <alignment horizontal="center" vertical="center" wrapText="1"/>
    </xf>
    <xf numFmtId="165" fontId="4" fillId="2" borderId="20" xfId="0" applyNumberFormat="1" applyFont="1" applyFill="1" applyBorder="1" applyAlignment="1">
      <alignment horizontal="center" vertical="center" wrapText="1"/>
    </xf>
    <xf numFmtId="165" fontId="4" fillId="2" borderId="21" xfId="0" applyNumberFormat="1" applyFont="1" applyFill="1" applyBorder="1" applyAlignment="1">
      <alignment horizontal="center" vertical="center" wrapText="1"/>
    </xf>
    <xf numFmtId="0" fontId="3" fillId="26" borderId="20" xfId="0" applyFont="1" applyFill="1" applyBorder="1" applyAlignment="1">
      <alignment horizontal="center" vertical="center" wrapText="1"/>
    </xf>
    <xf numFmtId="0" fontId="3" fillId="26" borderId="21" xfId="0" applyFont="1" applyFill="1" applyBorder="1" applyAlignment="1">
      <alignment horizontal="center" vertical="center" wrapText="1"/>
    </xf>
    <xf numFmtId="0" fontId="3" fillId="26" borderId="22" xfId="0" applyFont="1" applyFill="1" applyBorder="1" applyAlignment="1">
      <alignment horizontal="center" vertical="center" wrapText="1"/>
    </xf>
    <xf numFmtId="165" fontId="4" fillId="2" borderId="22" xfId="0" applyNumberFormat="1" applyFont="1" applyFill="1" applyBorder="1" applyAlignment="1">
      <alignment horizontal="center" vertical="center" wrapText="1"/>
    </xf>
    <xf numFmtId="165" fontId="5" fillId="2" borderId="20" xfId="0" applyNumberFormat="1" applyFont="1" applyFill="1" applyBorder="1" applyAlignment="1">
      <alignment horizontal="center" vertical="center" wrapText="1"/>
    </xf>
    <xf numFmtId="165" fontId="5" fillId="2" borderId="22" xfId="0" applyNumberFormat="1" applyFont="1" applyFill="1" applyBorder="1" applyAlignment="1">
      <alignment horizontal="center" vertical="center" wrapText="1"/>
    </xf>
    <xf numFmtId="165" fontId="5" fillId="2" borderId="21" xfId="0" applyNumberFormat="1" applyFont="1" applyFill="1" applyBorder="1" applyAlignment="1">
      <alignment horizontal="center" vertical="center" wrapText="1"/>
    </xf>
    <xf numFmtId="0" fontId="38" fillId="0" borderId="0" xfId="0" applyFont="1" applyAlignment="1">
      <alignment vertical="center"/>
    </xf>
    <xf numFmtId="0" fontId="50" fillId="0" borderId="0" xfId="0" applyFont="1" applyAlignment="1" applyProtection="1">
      <alignment vertical="center"/>
      <protection hidden="1"/>
    </xf>
    <xf numFmtId="0" fontId="51" fillId="0" borderId="0" xfId="0" applyFont="1" applyAlignment="1" applyProtection="1">
      <alignment vertical="center"/>
      <protection hidden="1"/>
    </xf>
    <xf numFmtId="0" fontId="52" fillId="0" borderId="0" xfId="0" applyFont="1" applyAlignment="1" applyProtection="1">
      <alignment horizontal="center" vertical="center"/>
      <protection hidden="1"/>
    </xf>
    <xf numFmtId="0" fontId="3" fillId="0" borderId="0" xfId="0" applyFont="1" applyAlignment="1">
      <alignment horizontal="center" vertical="top" wrapText="1"/>
    </xf>
  </cellXfs>
  <cellStyles count="51">
    <cellStyle name="1. izcēlums" xfId="2" xr:uid="{00000000-0005-0000-0000-000000000000}"/>
    <cellStyle name="2. izcēlums" xfId="3" xr:uid="{00000000-0005-0000-0000-000001000000}"/>
    <cellStyle name="20% no 1. izcēluma" xfId="4" xr:uid="{00000000-0005-0000-0000-000002000000}"/>
    <cellStyle name="20% no 2. izcēluma" xfId="5" xr:uid="{00000000-0005-0000-0000-000003000000}"/>
    <cellStyle name="20% no 3. izcēluma" xfId="6" xr:uid="{00000000-0005-0000-0000-000004000000}"/>
    <cellStyle name="20% no 4. izcēluma" xfId="7" xr:uid="{00000000-0005-0000-0000-000005000000}"/>
    <cellStyle name="20% no 5. izcēluma" xfId="8" xr:uid="{00000000-0005-0000-0000-000006000000}"/>
    <cellStyle name="20% no 6. izcēluma" xfId="9" xr:uid="{00000000-0005-0000-0000-000007000000}"/>
    <cellStyle name="3. izcēlums " xfId="10" xr:uid="{00000000-0005-0000-0000-000008000000}"/>
    <cellStyle name="4. izcēlums" xfId="11" xr:uid="{00000000-0005-0000-0000-000009000000}"/>
    <cellStyle name="40% no 1. izcēluma" xfId="12" xr:uid="{00000000-0005-0000-0000-00000A000000}"/>
    <cellStyle name="40% no 2. izcēluma" xfId="13" xr:uid="{00000000-0005-0000-0000-00000B000000}"/>
    <cellStyle name="40% no 3. izcēluma" xfId="14" xr:uid="{00000000-0005-0000-0000-00000C000000}"/>
    <cellStyle name="40% no 4. izcēluma" xfId="15" xr:uid="{00000000-0005-0000-0000-00000D000000}"/>
    <cellStyle name="40% no 5. izcēluma" xfId="16" xr:uid="{00000000-0005-0000-0000-00000E000000}"/>
    <cellStyle name="40% no 6. izcēluma" xfId="17" xr:uid="{00000000-0005-0000-0000-00000F000000}"/>
    <cellStyle name="5. izcēlums" xfId="18" xr:uid="{00000000-0005-0000-0000-000010000000}"/>
    <cellStyle name="6. izcēlums" xfId="19" xr:uid="{00000000-0005-0000-0000-000011000000}"/>
    <cellStyle name="60% no 1. izcēluma" xfId="20" xr:uid="{00000000-0005-0000-0000-000012000000}"/>
    <cellStyle name="60% no 2. izcēluma" xfId="21" xr:uid="{00000000-0005-0000-0000-000013000000}"/>
    <cellStyle name="60% no 3. izcēluma" xfId="22" xr:uid="{00000000-0005-0000-0000-000014000000}"/>
    <cellStyle name="60% no 4. izcēluma" xfId="23" xr:uid="{00000000-0005-0000-0000-000015000000}"/>
    <cellStyle name="60% no 5. izcēluma" xfId="24" xr:uid="{00000000-0005-0000-0000-000016000000}"/>
    <cellStyle name="60% no 6. izcēluma" xfId="25" xr:uid="{00000000-0005-0000-0000-000017000000}"/>
    <cellStyle name="Aprēķināšana" xfId="26" xr:uid="{00000000-0005-0000-0000-000018000000}"/>
    <cellStyle name="Brīdinājuma teksts" xfId="27" xr:uid="{00000000-0005-0000-0000-000019000000}"/>
    <cellStyle name="Comma 2" xfId="28" xr:uid="{00000000-0005-0000-0000-00001A000000}"/>
    <cellStyle name="Ievade" xfId="29" xr:uid="{00000000-0005-0000-0000-00001B000000}"/>
    <cellStyle name="Izvade" xfId="30" xr:uid="{00000000-0005-0000-0000-00001C000000}"/>
    <cellStyle name="Kopsumma" xfId="31" xr:uid="{00000000-0005-0000-0000-00001D000000}"/>
    <cellStyle name="Labs" xfId="32" xr:uid="{00000000-0005-0000-0000-00001E000000}"/>
    <cellStyle name="Neitrāls" xfId="33" xr:uid="{00000000-0005-0000-0000-00001F000000}"/>
    <cellStyle name="Normal" xfId="0" builtinId="0"/>
    <cellStyle name="Normal 2" xfId="34" xr:uid="{00000000-0005-0000-0000-000021000000}"/>
    <cellStyle name="Normal 2 2" xfId="35" xr:uid="{00000000-0005-0000-0000-000022000000}"/>
    <cellStyle name="Normal 3" xfId="36" xr:uid="{00000000-0005-0000-0000-000023000000}"/>
    <cellStyle name="Normal 4" xfId="37" xr:uid="{00000000-0005-0000-0000-000024000000}"/>
    <cellStyle name="Normal 5" xfId="38" xr:uid="{00000000-0005-0000-0000-000025000000}"/>
    <cellStyle name="Normal 6" xfId="39" xr:uid="{00000000-0005-0000-0000-000026000000}"/>
    <cellStyle name="Nosaukums" xfId="40" xr:uid="{00000000-0005-0000-0000-000027000000}"/>
    <cellStyle name="Paskaidrojošs teksts" xfId="41" xr:uid="{00000000-0005-0000-0000-000028000000}"/>
    <cellStyle name="Pārbaudes šūna" xfId="42" xr:uid="{00000000-0005-0000-0000-000029000000}"/>
    <cellStyle name="Percent" xfId="1" builtinId="5"/>
    <cellStyle name="Percent 2" xfId="43" xr:uid="{00000000-0005-0000-0000-00002B000000}"/>
    <cellStyle name="Piezīme" xfId="44" xr:uid="{00000000-0005-0000-0000-00002C000000}"/>
    <cellStyle name="Saistītā šūna" xfId="45" xr:uid="{00000000-0005-0000-0000-00002D000000}"/>
    <cellStyle name="Slikts" xfId="46" xr:uid="{00000000-0005-0000-0000-00002E000000}"/>
    <cellStyle name="Virsraksts 1" xfId="47" xr:uid="{00000000-0005-0000-0000-00002F000000}"/>
    <cellStyle name="Virsraksts 2" xfId="48" xr:uid="{00000000-0005-0000-0000-000030000000}"/>
    <cellStyle name="Virsraksts 3" xfId="49" xr:uid="{00000000-0005-0000-0000-000031000000}"/>
    <cellStyle name="Virsraksts 4" xfId="50" xr:uid="{00000000-0005-0000-0000-000032000000}"/>
  </cellStyles>
  <dxfs count="9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bgColor rgb="FFFFFF00"/>
        </patternFill>
      </fill>
    </dxf>
    <dxf>
      <fill>
        <patternFill>
          <bgColor theme="5" tint="0.79998168889431442"/>
        </patternFill>
      </fill>
    </dxf>
    <dxf>
      <font>
        <b/>
        <i val="0"/>
        <color rgb="FFFF0000"/>
      </font>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lor rgb="FFFF0000"/>
      </font>
      <fill>
        <patternFill>
          <bgColor rgb="FFFFFF00"/>
        </patternFill>
      </fill>
    </dxf>
    <dxf>
      <fill>
        <patternFill>
          <bgColor theme="5" tint="0.79998168889431442"/>
        </patternFill>
      </fill>
    </dxf>
    <dxf>
      <font>
        <b/>
        <i val="0"/>
        <color rgb="FFFF0000"/>
      </font>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lor rgb="FFFF0000"/>
      </font>
      <fill>
        <patternFill>
          <bgColor rgb="FFFFFF00"/>
        </patternFill>
      </fill>
    </dxf>
    <dxf>
      <fill>
        <patternFill>
          <bgColor theme="5" tint="0.79998168889431442"/>
        </patternFill>
      </fill>
    </dxf>
    <dxf>
      <font>
        <b/>
        <i val="0"/>
        <color rgb="FFFF0000"/>
      </font>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lor rgb="FFFF0000"/>
      </font>
      <fill>
        <patternFill>
          <bgColor rgb="FFFFFF00"/>
        </patternFill>
      </fill>
    </dxf>
    <dxf>
      <fill>
        <patternFill>
          <bgColor theme="5" tint="0.79998168889431442"/>
        </patternFill>
      </fill>
    </dxf>
    <dxf>
      <font>
        <b/>
        <i val="0"/>
        <color rgb="FFFF0000"/>
      </font>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ris/Documents/Andris/EA/Sandris%20auditi/Energoauditi%20eksamenam/2011-03-24%20EA-07%20Jelgava%20Ganibu%2062/2011-07_Audits_Ganibu-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
      <sheetName val="Proj."/>
      <sheetName val="Izm."/>
      <sheetName val="Zonas"/>
      <sheetName val="Pārv."/>
      <sheetName val="Vent."/>
      <sheetName val="Avoti"/>
      <sheetName val="Saule"/>
      <sheetName val="Aprēķins"/>
      <sheetName val="Pārtr."/>
      <sheetName val="CO2"/>
      <sheetName val="Sert."/>
      <sheetName val="Pag.sert."/>
      <sheetName val="Pārsk."/>
      <sheetName val="Piel."/>
      <sheetName val="Piel. 1zona"/>
      <sheetName val="Piezīmēm"/>
      <sheetName val="DATI-Ap"/>
      <sheetName val="DATI-Kū"/>
      <sheetName val="KOPSAVILKUMS"/>
    </sheetNames>
    <sheetDataSet>
      <sheetData sheetId="0"/>
      <sheetData sheetId="1">
        <row r="9">
          <cell r="D9">
            <v>0</v>
          </cell>
        </row>
        <row r="10">
          <cell r="D10">
            <v>203</v>
          </cell>
        </row>
      </sheetData>
      <sheetData sheetId="2"/>
      <sheetData sheetId="3">
        <row r="20">
          <cell r="B20">
            <v>3862.8</v>
          </cell>
        </row>
        <row r="34">
          <cell r="B34">
            <v>0</v>
          </cell>
        </row>
        <row r="48">
          <cell r="B48">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W135"/>
  <sheetViews>
    <sheetView tabSelected="1" view="pageBreakPreview" zoomScale="85" zoomScaleNormal="80" zoomScaleSheetLayoutView="85" workbookViewId="0">
      <selection activeCell="A131" sqref="A131:Q131"/>
    </sheetView>
  </sheetViews>
  <sheetFormatPr defaultColWidth="9.109375" defaultRowHeight="13.8" x14ac:dyDescent="0.25"/>
  <cols>
    <col min="1" max="1" width="7.88671875" style="5" customWidth="1"/>
    <col min="2" max="2" width="36.88671875" style="5" customWidth="1"/>
    <col min="3" max="14" width="8.6640625" style="5" customWidth="1"/>
    <col min="15" max="16" width="8.88671875" style="5" customWidth="1"/>
    <col min="17" max="17" width="10.109375" style="5" customWidth="1"/>
    <col min="18" max="20" width="9.109375" style="5"/>
    <col min="21" max="21" width="12.5546875" style="5" bestFit="1" customWidth="1"/>
    <col min="22" max="22" width="11.88671875" style="5" bestFit="1" customWidth="1"/>
    <col min="23" max="23" width="20.33203125" style="5" bestFit="1" customWidth="1"/>
    <col min="24" max="16384" width="9.109375" style="5"/>
  </cols>
  <sheetData>
    <row r="1" spans="1:23" x14ac:dyDescent="0.25">
      <c r="Q1" s="6" t="s">
        <v>111</v>
      </c>
      <c r="U1" s="34" t="s">
        <v>133</v>
      </c>
      <c r="V1" s="34" t="s">
        <v>63</v>
      </c>
      <c r="W1" s="34" t="s">
        <v>64</v>
      </c>
    </row>
    <row r="2" spans="1:23" x14ac:dyDescent="0.25">
      <c r="Q2" s="6" t="s">
        <v>50</v>
      </c>
      <c r="U2" s="35" t="s">
        <v>65</v>
      </c>
      <c r="V2" s="35">
        <v>0.7</v>
      </c>
      <c r="W2" s="35">
        <v>201</v>
      </c>
    </row>
    <row r="3" spans="1:23" x14ac:dyDescent="0.25">
      <c r="Q3" s="6"/>
      <c r="U3" s="35" t="s">
        <v>66</v>
      </c>
      <c r="V3" s="35">
        <v>-0.9</v>
      </c>
      <c r="W3" s="35">
        <v>204</v>
      </c>
    </row>
    <row r="4" spans="1:23" ht="20.399999999999999" x14ac:dyDescent="0.35">
      <c r="A4" s="94" t="s">
        <v>0</v>
      </c>
      <c r="B4" s="94"/>
      <c r="C4" s="94"/>
      <c r="D4" s="94"/>
      <c r="E4" s="94"/>
      <c r="F4" s="94"/>
      <c r="G4" s="94"/>
      <c r="H4" s="94"/>
      <c r="I4" s="94"/>
      <c r="J4" s="94"/>
      <c r="K4" s="94"/>
      <c r="L4" s="94"/>
      <c r="M4" s="94"/>
      <c r="N4" s="94"/>
      <c r="O4" s="94"/>
      <c r="P4" s="94"/>
      <c r="Q4" s="94"/>
      <c r="U4" s="35" t="s">
        <v>121</v>
      </c>
      <c r="V4" s="35">
        <v>0.6</v>
      </c>
      <c r="W4" s="35">
        <v>195</v>
      </c>
    </row>
    <row r="5" spans="1:23" x14ac:dyDescent="0.25">
      <c r="U5" s="35" t="s">
        <v>67</v>
      </c>
      <c r="V5" s="35">
        <v>-0.2</v>
      </c>
      <c r="W5" s="35">
        <v>197</v>
      </c>
    </row>
    <row r="6" spans="1:23" ht="15.6" x14ac:dyDescent="0.25">
      <c r="A6" s="130" t="s">
        <v>1</v>
      </c>
      <c r="B6" s="130"/>
      <c r="C6" s="79"/>
      <c r="D6" s="80"/>
      <c r="E6" s="80"/>
      <c r="F6" s="80"/>
      <c r="G6" s="80"/>
      <c r="H6" s="80"/>
      <c r="I6" s="80"/>
      <c r="J6" s="80"/>
      <c r="K6" s="80"/>
      <c r="L6" s="80"/>
      <c r="M6" s="80"/>
      <c r="N6" s="80"/>
      <c r="O6" s="80"/>
      <c r="P6" s="80"/>
      <c r="Q6" s="81"/>
      <c r="U6" s="35" t="s">
        <v>68</v>
      </c>
      <c r="V6" s="35">
        <v>0.9</v>
      </c>
      <c r="W6" s="35">
        <v>196</v>
      </c>
    </row>
    <row r="7" spans="1:23" ht="15.6" x14ac:dyDescent="0.25">
      <c r="A7" s="130" t="s">
        <v>2</v>
      </c>
      <c r="B7" s="130"/>
      <c r="C7" s="79"/>
      <c r="D7" s="80"/>
      <c r="E7" s="80"/>
      <c r="F7" s="80"/>
      <c r="G7" s="80"/>
      <c r="H7" s="80"/>
      <c r="I7" s="80"/>
      <c r="J7" s="80"/>
      <c r="K7" s="80"/>
      <c r="L7" s="80"/>
      <c r="M7" s="80"/>
      <c r="N7" s="80"/>
      <c r="O7" s="80"/>
      <c r="P7" s="80"/>
      <c r="Q7" s="81"/>
      <c r="U7" s="35" t="s">
        <v>122</v>
      </c>
      <c r="V7" s="35">
        <v>-0.5</v>
      </c>
      <c r="W7" s="35">
        <v>204</v>
      </c>
    </row>
    <row r="8" spans="1:23" ht="15.6" x14ac:dyDescent="0.25">
      <c r="A8" s="130" t="s">
        <v>3</v>
      </c>
      <c r="B8" s="130"/>
      <c r="C8" s="79"/>
      <c r="D8" s="80"/>
      <c r="E8" s="80"/>
      <c r="F8" s="80"/>
      <c r="G8" s="80"/>
      <c r="H8" s="80"/>
      <c r="I8" s="80"/>
      <c r="J8" s="80"/>
      <c r="K8" s="80"/>
      <c r="L8" s="80"/>
      <c r="M8" s="80"/>
      <c r="N8" s="80"/>
      <c r="O8" s="80"/>
      <c r="P8" s="80"/>
      <c r="Q8" s="81"/>
      <c r="U8" s="35" t="s">
        <v>123</v>
      </c>
      <c r="V8" s="35">
        <v>0.7</v>
      </c>
      <c r="W8" s="35">
        <v>197</v>
      </c>
    </row>
    <row r="9" spans="1:23" ht="18" x14ac:dyDescent="0.25">
      <c r="A9" s="130" t="s">
        <v>58</v>
      </c>
      <c r="B9" s="130"/>
      <c r="C9" s="106"/>
      <c r="D9" s="107"/>
      <c r="E9" s="107"/>
      <c r="F9" s="107"/>
      <c r="G9" s="107"/>
      <c r="H9" s="107"/>
      <c r="I9" s="107"/>
      <c r="J9" s="107"/>
      <c r="K9" s="107"/>
      <c r="L9" s="107"/>
      <c r="M9" s="107"/>
      <c r="N9" s="107"/>
      <c r="O9" s="107"/>
      <c r="P9" s="107"/>
      <c r="Q9" s="108"/>
      <c r="U9" s="35" t="s">
        <v>124</v>
      </c>
      <c r="V9" s="35">
        <v>1.7</v>
      </c>
      <c r="W9" s="35">
        <v>200</v>
      </c>
    </row>
    <row r="10" spans="1:23" ht="15.6" x14ac:dyDescent="0.25">
      <c r="A10" s="7"/>
      <c r="B10" s="7"/>
      <c r="C10" s="7"/>
      <c r="D10" s="7"/>
      <c r="E10" s="7"/>
      <c r="F10" s="7"/>
      <c r="G10" s="7"/>
      <c r="H10" s="7"/>
      <c r="I10" s="7"/>
      <c r="J10" s="7"/>
      <c r="K10" s="7"/>
      <c r="L10" s="7"/>
      <c r="M10" s="7"/>
      <c r="N10" s="7"/>
      <c r="O10" s="7"/>
      <c r="U10" s="35" t="s">
        <v>69</v>
      </c>
      <c r="V10" s="35">
        <v>2</v>
      </c>
      <c r="W10" s="35">
        <v>193</v>
      </c>
    </row>
    <row r="11" spans="1:23" ht="15.6" x14ac:dyDescent="0.25">
      <c r="A11" s="93" t="s">
        <v>59</v>
      </c>
      <c r="B11" s="93"/>
      <c r="C11" s="93"/>
      <c r="D11" s="93"/>
      <c r="E11" s="93"/>
      <c r="F11" s="93"/>
      <c r="G11" s="93"/>
      <c r="H11" s="93"/>
      <c r="I11" s="93"/>
      <c r="J11" s="93"/>
      <c r="K11" s="93"/>
      <c r="L11" s="93"/>
      <c r="M11" s="93"/>
      <c r="N11" s="93"/>
      <c r="O11" s="93"/>
      <c r="P11" s="93"/>
      <c r="Q11" s="93"/>
      <c r="U11" s="35" t="s">
        <v>70</v>
      </c>
      <c r="V11" s="35">
        <v>1.4</v>
      </c>
      <c r="W11" s="35">
        <v>201</v>
      </c>
    </row>
    <row r="12" spans="1:23" ht="15.6" x14ac:dyDescent="0.25">
      <c r="A12" s="93" t="s">
        <v>112</v>
      </c>
      <c r="B12" s="93"/>
      <c r="C12" s="93"/>
      <c r="D12" s="93"/>
      <c r="E12" s="93"/>
      <c r="F12" s="93"/>
      <c r="G12" s="93"/>
      <c r="H12" s="93"/>
      <c r="I12" s="93"/>
      <c r="J12" s="93"/>
      <c r="K12" s="93"/>
      <c r="L12" s="93"/>
      <c r="M12" s="93"/>
      <c r="N12" s="93"/>
      <c r="O12" s="93"/>
      <c r="P12" s="93"/>
      <c r="Q12" s="93"/>
      <c r="U12" s="35" t="s">
        <v>125</v>
      </c>
      <c r="V12" s="35">
        <v>1.9</v>
      </c>
      <c r="W12" s="35">
        <v>196</v>
      </c>
    </row>
    <row r="13" spans="1:23" ht="15.6" x14ac:dyDescent="0.25">
      <c r="A13" s="95" t="s">
        <v>4</v>
      </c>
      <c r="B13" s="95" t="s">
        <v>5</v>
      </c>
      <c r="C13" s="97" t="s">
        <v>114</v>
      </c>
      <c r="D13" s="98"/>
      <c r="E13" s="99"/>
      <c r="F13" s="97" t="s">
        <v>6</v>
      </c>
      <c r="G13" s="99"/>
      <c r="H13" s="97" t="s">
        <v>7</v>
      </c>
      <c r="I13" s="99"/>
      <c r="J13" s="97" t="s">
        <v>57</v>
      </c>
      <c r="K13" s="99"/>
      <c r="L13" s="97" t="s">
        <v>113</v>
      </c>
      <c r="M13" s="99"/>
      <c r="N13" s="103" t="s">
        <v>8</v>
      </c>
      <c r="O13" s="105"/>
      <c r="P13" s="105"/>
      <c r="Q13" s="104"/>
      <c r="U13" s="35" t="s">
        <v>71</v>
      </c>
      <c r="V13" s="35">
        <v>-0.2</v>
      </c>
      <c r="W13" s="35">
        <v>197</v>
      </c>
    </row>
    <row r="14" spans="1:23" ht="43.8" customHeight="1" x14ac:dyDescent="0.25">
      <c r="A14" s="96"/>
      <c r="B14" s="96"/>
      <c r="C14" s="100"/>
      <c r="D14" s="101"/>
      <c r="E14" s="102"/>
      <c r="F14" s="100"/>
      <c r="G14" s="102"/>
      <c r="H14" s="100"/>
      <c r="I14" s="102"/>
      <c r="J14" s="100"/>
      <c r="K14" s="102"/>
      <c r="L14" s="100"/>
      <c r="M14" s="102"/>
      <c r="N14" s="103" t="s">
        <v>9</v>
      </c>
      <c r="O14" s="104"/>
      <c r="P14" s="103" t="s">
        <v>34</v>
      </c>
      <c r="Q14" s="104"/>
      <c r="U14" s="35" t="s">
        <v>126</v>
      </c>
      <c r="V14" s="35">
        <v>-0.5</v>
      </c>
      <c r="W14" s="35">
        <v>202</v>
      </c>
    </row>
    <row r="15" spans="1:23" s="1" customFormat="1" x14ac:dyDescent="0.25">
      <c r="A15" s="14">
        <v>1</v>
      </c>
      <c r="B15" s="14">
        <v>2</v>
      </c>
      <c r="C15" s="110">
        <v>3</v>
      </c>
      <c r="D15" s="110"/>
      <c r="E15" s="110"/>
      <c r="F15" s="110">
        <v>4</v>
      </c>
      <c r="G15" s="110"/>
      <c r="H15" s="110">
        <v>5</v>
      </c>
      <c r="I15" s="110"/>
      <c r="J15" s="110">
        <v>6</v>
      </c>
      <c r="K15" s="110"/>
      <c r="L15" s="110">
        <v>7</v>
      </c>
      <c r="M15" s="110"/>
      <c r="N15" s="110">
        <v>8</v>
      </c>
      <c r="O15" s="110"/>
      <c r="P15" s="110">
        <v>9</v>
      </c>
      <c r="Q15" s="110"/>
      <c r="U15" s="35" t="s">
        <v>72</v>
      </c>
      <c r="V15" s="35">
        <v>1.1000000000000001</v>
      </c>
      <c r="W15" s="35">
        <v>192</v>
      </c>
    </row>
    <row r="16" spans="1:23" ht="15.75" customHeight="1" x14ac:dyDescent="0.25">
      <c r="A16" s="2">
        <v>1</v>
      </c>
      <c r="B16" s="36"/>
      <c r="C16" s="119"/>
      <c r="D16" s="119"/>
      <c r="E16" s="119"/>
      <c r="F16" s="90"/>
      <c r="G16" s="90"/>
      <c r="H16" s="90"/>
      <c r="I16" s="90"/>
      <c r="J16" s="92"/>
      <c r="K16" s="92"/>
      <c r="L16" s="118"/>
      <c r="M16" s="118"/>
      <c r="N16" s="91"/>
      <c r="O16" s="90"/>
      <c r="P16" s="91"/>
      <c r="Q16" s="90"/>
      <c r="U16" s="35" t="s">
        <v>127</v>
      </c>
      <c r="V16" s="35">
        <v>-0.1</v>
      </c>
      <c r="W16" s="35">
        <v>204</v>
      </c>
    </row>
    <row r="17" spans="1:23" ht="14.4" x14ac:dyDescent="0.3">
      <c r="A17" s="116"/>
      <c r="B17" s="117"/>
      <c r="C17" s="117"/>
      <c r="D17" s="117"/>
      <c r="E17" s="117"/>
      <c r="F17" s="117"/>
      <c r="G17" s="117"/>
      <c r="H17" s="117"/>
      <c r="I17" s="117"/>
      <c r="J17" s="117"/>
      <c r="K17" s="117"/>
      <c r="L17" s="117"/>
      <c r="M17" s="117"/>
      <c r="N17" s="117"/>
      <c r="O17" s="117"/>
      <c r="P17" s="117"/>
      <c r="Q17" s="117"/>
      <c r="U17" s="35" t="s">
        <v>128</v>
      </c>
      <c r="V17" s="35">
        <v>0.7</v>
      </c>
      <c r="W17" s="35">
        <v>195</v>
      </c>
    </row>
    <row r="18" spans="1:23" ht="15.6" x14ac:dyDescent="0.3">
      <c r="A18" s="4" t="s">
        <v>56</v>
      </c>
      <c r="U18" s="35" t="s">
        <v>129</v>
      </c>
      <c r="V18" s="35">
        <v>0.1</v>
      </c>
      <c r="W18" s="35">
        <v>197</v>
      </c>
    </row>
    <row r="19" spans="1:23" s="1" customFormat="1" ht="22.5" customHeight="1" x14ac:dyDescent="0.25">
      <c r="A19" s="82" t="s">
        <v>115</v>
      </c>
      <c r="B19" s="82"/>
      <c r="C19" s="82"/>
      <c r="D19" s="82"/>
      <c r="E19" s="82"/>
      <c r="F19" s="82"/>
      <c r="G19" s="82"/>
      <c r="H19" s="82"/>
      <c r="I19" s="82"/>
      <c r="J19" s="82"/>
      <c r="K19" s="82"/>
      <c r="L19" s="82"/>
      <c r="M19" s="82"/>
      <c r="N19" s="82"/>
      <c r="O19" s="82"/>
      <c r="P19" s="82"/>
      <c r="Q19" s="82"/>
      <c r="U19" s="35" t="s">
        <v>130</v>
      </c>
      <c r="V19" s="35">
        <v>0.8</v>
      </c>
      <c r="W19" s="35">
        <v>200</v>
      </c>
    </row>
    <row r="20" spans="1:23" ht="51" customHeight="1" x14ac:dyDescent="0.25">
      <c r="A20" s="83" t="s">
        <v>49</v>
      </c>
      <c r="B20" s="83"/>
      <c r="C20" s="83" t="s">
        <v>41</v>
      </c>
      <c r="D20" s="83"/>
      <c r="E20" s="83"/>
      <c r="F20" s="83"/>
      <c r="G20" s="83" t="s">
        <v>43</v>
      </c>
      <c r="H20" s="83"/>
      <c r="I20" s="83"/>
      <c r="J20" s="83"/>
      <c r="K20" s="84" t="s">
        <v>42</v>
      </c>
      <c r="L20" s="84"/>
      <c r="M20" s="84"/>
      <c r="N20" s="83" t="s">
        <v>35</v>
      </c>
      <c r="O20" s="83"/>
      <c r="P20" s="83"/>
      <c r="Q20" s="83"/>
      <c r="U20" s="35" t="s">
        <v>73</v>
      </c>
      <c r="V20" s="35">
        <v>0.8</v>
      </c>
      <c r="W20" s="35">
        <v>199</v>
      </c>
    </row>
    <row r="21" spans="1:23" s="9" customFormat="1" ht="15.75" customHeight="1" x14ac:dyDescent="0.3">
      <c r="A21" s="86" t="s">
        <v>40</v>
      </c>
      <c r="B21" s="86"/>
      <c r="C21" s="89">
        <f>Q41</f>
        <v>0</v>
      </c>
      <c r="D21" s="89"/>
      <c r="E21" s="89"/>
      <c r="F21" s="89"/>
      <c r="G21" s="89">
        <f>Q42</f>
        <v>0</v>
      </c>
      <c r="H21" s="89"/>
      <c r="I21" s="89"/>
      <c r="J21" s="89"/>
      <c r="K21" s="89"/>
      <c r="L21" s="89"/>
      <c r="M21" s="89"/>
      <c r="N21" s="89">
        <f>Q43</f>
        <v>0</v>
      </c>
      <c r="O21" s="89"/>
      <c r="P21" s="89"/>
      <c r="Q21" s="89"/>
      <c r="U21" s="35" t="s">
        <v>131</v>
      </c>
      <c r="V21" s="35">
        <v>2.1</v>
      </c>
      <c r="W21" s="35">
        <v>196</v>
      </c>
    </row>
    <row r="22" spans="1:23" s="9" customFormat="1" ht="15.6" x14ac:dyDescent="0.3">
      <c r="A22" s="86" t="s">
        <v>10</v>
      </c>
      <c r="B22" s="86"/>
      <c r="C22" s="89">
        <f>P56</f>
        <v>0</v>
      </c>
      <c r="D22" s="89"/>
      <c r="E22" s="89"/>
      <c r="F22" s="89"/>
      <c r="G22" s="131"/>
      <c r="H22" s="131"/>
      <c r="I22" s="131"/>
      <c r="J22" s="131"/>
      <c r="K22" s="85"/>
      <c r="L22" s="85"/>
      <c r="M22" s="85"/>
      <c r="N22" s="89">
        <f>P57</f>
        <v>0</v>
      </c>
      <c r="O22" s="89"/>
      <c r="P22" s="89"/>
      <c r="Q22" s="89"/>
      <c r="U22" s="35" t="s">
        <v>74</v>
      </c>
      <c r="V22" s="35">
        <v>-0.3</v>
      </c>
      <c r="W22" s="35">
        <v>198</v>
      </c>
    </row>
    <row r="23" spans="1:23" s="9" customFormat="1" ht="15.6" x14ac:dyDescent="0.3">
      <c r="A23" s="86" t="s">
        <v>116</v>
      </c>
      <c r="B23" s="86"/>
      <c r="C23" s="89">
        <f>P69</f>
        <v>0</v>
      </c>
      <c r="D23" s="89"/>
      <c r="E23" s="89"/>
      <c r="F23" s="89"/>
      <c r="G23" s="131"/>
      <c r="H23" s="131"/>
      <c r="I23" s="131"/>
      <c r="J23" s="131"/>
      <c r="K23" s="85"/>
      <c r="L23" s="85"/>
      <c r="M23" s="85"/>
      <c r="N23" s="89">
        <f>P70</f>
        <v>0</v>
      </c>
      <c r="O23" s="89"/>
      <c r="P23" s="89"/>
      <c r="Q23" s="89"/>
      <c r="U23" s="35" t="s">
        <v>132</v>
      </c>
      <c r="V23" s="35">
        <v>-0.5</v>
      </c>
      <c r="W23" s="35">
        <v>206</v>
      </c>
    </row>
    <row r="24" spans="1:23" s="9" customFormat="1" ht="15.6" x14ac:dyDescent="0.3">
      <c r="A24" s="86" t="s">
        <v>117</v>
      </c>
      <c r="B24" s="86"/>
      <c r="C24" s="89">
        <f>P82</f>
        <v>0</v>
      </c>
      <c r="D24" s="89"/>
      <c r="E24" s="89"/>
      <c r="F24" s="89"/>
      <c r="G24" s="131"/>
      <c r="H24" s="131"/>
      <c r="I24" s="131"/>
      <c r="J24" s="131"/>
      <c r="K24" s="85"/>
      <c r="L24" s="85"/>
      <c r="M24" s="85"/>
      <c r="N24" s="89">
        <f>P83</f>
        <v>0</v>
      </c>
      <c r="O24" s="89"/>
      <c r="P24" s="89"/>
      <c r="Q24" s="89"/>
    </row>
    <row r="25" spans="1:23" s="9" customFormat="1" ht="15.6" x14ac:dyDescent="0.3">
      <c r="A25" s="86" t="s">
        <v>118</v>
      </c>
      <c r="B25" s="86"/>
      <c r="C25" s="89">
        <f>P95</f>
        <v>0</v>
      </c>
      <c r="D25" s="89"/>
      <c r="E25" s="89"/>
      <c r="F25" s="89"/>
      <c r="G25" s="131"/>
      <c r="H25" s="131"/>
      <c r="I25" s="131"/>
      <c r="J25" s="131"/>
      <c r="K25" s="85"/>
      <c r="L25" s="85"/>
      <c r="M25" s="85"/>
      <c r="N25" s="89">
        <f>P96</f>
        <v>0</v>
      </c>
      <c r="O25" s="89"/>
      <c r="P25" s="89"/>
      <c r="Q25" s="89"/>
    </row>
    <row r="26" spans="1:23" s="9" customFormat="1" ht="15.6" x14ac:dyDescent="0.3">
      <c r="A26" s="87" t="s">
        <v>119</v>
      </c>
      <c r="B26" s="87"/>
      <c r="C26" s="88">
        <f>SUM(C21:F25)</f>
        <v>0</v>
      </c>
      <c r="D26" s="88"/>
      <c r="E26" s="88"/>
      <c r="F26" s="88"/>
      <c r="G26" s="131"/>
      <c r="H26" s="131"/>
      <c r="I26" s="131"/>
      <c r="J26" s="131"/>
      <c r="K26" s="85"/>
      <c r="L26" s="85"/>
      <c r="M26" s="85"/>
      <c r="N26" s="88">
        <f t="shared" ref="N26:Q26" si="0">SUM(N21:Q25)</f>
        <v>0</v>
      </c>
      <c r="O26" s="88"/>
      <c r="P26" s="88"/>
      <c r="Q26" s="88"/>
    </row>
    <row r="27" spans="1:23" s="9" customFormat="1" ht="7.5" customHeight="1" x14ac:dyDescent="0.3">
      <c r="A27" s="10"/>
      <c r="B27" s="11"/>
      <c r="C27" s="3"/>
      <c r="D27" s="3"/>
      <c r="E27" s="3"/>
      <c r="F27" s="3"/>
      <c r="G27" s="3"/>
      <c r="H27" s="3"/>
      <c r="I27" s="3"/>
      <c r="J27" s="3"/>
      <c r="K27" s="3"/>
      <c r="L27" s="3"/>
      <c r="M27" s="3"/>
      <c r="N27" s="3"/>
      <c r="O27" s="12"/>
      <c r="P27" s="12"/>
      <c r="Q27" s="12"/>
    </row>
    <row r="28" spans="1:23" s="9" customFormat="1" ht="15.6" x14ac:dyDescent="0.3">
      <c r="A28" s="4" t="s">
        <v>11</v>
      </c>
    </row>
    <row r="29" spans="1:23" ht="18" x14ac:dyDescent="0.4">
      <c r="A29" s="76" t="s">
        <v>44</v>
      </c>
      <c r="B29" s="77"/>
      <c r="C29" s="120"/>
      <c r="D29" s="121"/>
      <c r="E29" s="121"/>
      <c r="F29" s="121"/>
      <c r="G29" s="121"/>
      <c r="H29" s="121"/>
      <c r="I29" s="121"/>
      <c r="J29" s="121"/>
      <c r="K29" s="121"/>
      <c r="L29" s="121"/>
      <c r="M29" s="121"/>
      <c r="N29" s="121"/>
      <c r="O29" s="121"/>
      <c r="P29" s="121"/>
      <c r="Q29" s="122"/>
    </row>
    <row r="30" spans="1:23" ht="15.6" x14ac:dyDescent="0.3">
      <c r="A30" s="123" t="s">
        <v>120</v>
      </c>
      <c r="B30" s="123"/>
      <c r="C30" s="79"/>
      <c r="D30" s="80"/>
      <c r="E30" s="80"/>
      <c r="F30" s="80"/>
      <c r="G30" s="80"/>
      <c r="H30" s="80"/>
      <c r="I30" s="80"/>
      <c r="J30" s="80"/>
      <c r="K30" s="80"/>
      <c r="L30" s="80"/>
      <c r="M30" s="80"/>
      <c r="N30" s="80"/>
      <c r="O30" s="80"/>
      <c r="P30" s="80"/>
      <c r="Q30" s="81"/>
    </row>
    <row r="31" spans="1:23" ht="15.6" x14ac:dyDescent="0.3">
      <c r="A31" s="123" t="s">
        <v>75</v>
      </c>
      <c r="B31" s="123"/>
      <c r="C31" s="79" t="e">
        <f>VLOOKUP(C30,U2:W25,3,FALSE)</f>
        <v>#N/A</v>
      </c>
      <c r="D31" s="80"/>
      <c r="E31" s="80"/>
      <c r="F31" s="80"/>
      <c r="G31" s="80"/>
      <c r="H31" s="80"/>
      <c r="I31" s="80"/>
      <c r="J31" s="80"/>
      <c r="K31" s="80"/>
      <c r="L31" s="80"/>
      <c r="M31" s="80"/>
      <c r="N31" s="80"/>
      <c r="O31" s="80"/>
      <c r="P31" s="80"/>
      <c r="Q31" s="81"/>
    </row>
    <row r="32" spans="1:23" ht="15.6" x14ac:dyDescent="0.3">
      <c r="A32" s="123" t="s">
        <v>76</v>
      </c>
      <c r="B32" s="123"/>
      <c r="C32" s="79" t="e">
        <f>VLOOKUP(C30,U2:W25,2,FALSE)</f>
        <v>#N/A</v>
      </c>
      <c r="D32" s="80"/>
      <c r="E32" s="80"/>
      <c r="F32" s="80"/>
      <c r="G32" s="80"/>
      <c r="H32" s="80"/>
      <c r="I32" s="80"/>
      <c r="J32" s="80"/>
      <c r="K32" s="80"/>
      <c r="L32" s="80"/>
      <c r="M32" s="80"/>
      <c r="N32" s="80"/>
      <c r="O32" s="80"/>
      <c r="P32" s="80"/>
      <c r="Q32" s="81"/>
    </row>
    <row r="33" spans="1:17" s="9" customFormat="1" ht="69" customHeight="1" x14ac:dyDescent="0.3">
      <c r="A33" s="109"/>
      <c r="B33" s="109"/>
      <c r="C33" s="23" t="s">
        <v>12</v>
      </c>
      <c r="D33" s="23" t="s">
        <v>13</v>
      </c>
      <c r="E33" s="23" t="s">
        <v>14</v>
      </c>
      <c r="F33" s="23" t="s">
        <v>15</v>
      </c>
      <c r="G33" s="23" t="s">
        <v>16</v>
      </c>
      <c r="H33" s="23" t="s">
        <v>17</v>
      </c>
      <c r="I33" s="23" t="s">
        <v>18</v>
      </c>
      <c r="J33" s="23" t="s">
        <v>19</v>
      </c>
      <c r="K33" s="23" t="s">
        <v>20</v>
      </c>
      <c r="L33" s="23" t="s">
        <v>21</v>
      </c>
      <c r="M33" s="23" t="s">
        <v>22</v>
      </c>
      <c r="N33" s="23" t="s">
        <v>23</v>
      </c>
      <c r="O33" s="15" t="s">
        <v>24</v>
      </c>
      <c r="P33" s="16" t="s">
        <v>25</v>
      </c>
      <c r="Q33" s="16" t="s">
        <v>48</v>
      </c>
    </row>
    <row r="34" spans="1:17" s="1" customFormat="1" ht="10.199999999999999" x14ac:dyDescent="0.2">
      <c r="A34" s="110"/>
      <c r="B34" s="110"/>
      <c r="C34" s="14">
        <v>1</v>
      </c>
      <c r="D34" s="14">
        <v>2</v>
      </c>
      <c r="E34" s="14">
        <v>3</v>
      </c>
      <c r="F34" s="14">
        <v>4</v>
      </c>
      <c r="G34" s="14">
        <v>5</v>
      </c>
      <c r="H34" s="14">
        <v>6</v>
      </c>
      <c r="I34" s="14">
        <v>7</v>
      </c>
      <c r="J34" s="14">
        <v>8</v>
      </c>
      <c r="K34" s="14">
        <v>9</v>
      </c>
      <c r="L34" s="14">
        <v>10</v>
      </c>
      <c r="M34" s="14">
        <v>11</v>
      </c>
      <c r="N34" s="14">
        <v>12</v>
      </c>
      <c r="O34" s="14">
        <v>13</v>
      </c>
      <c r="P34" s="14">
        <v>14</v>
      </c>
      <c r="Q34" s="14">
        <v>15</v>
      </c>
    </row>
    <row r="35" spans="1:17" s="9" customFormat="1" ht="15.6" x14ac:dyDescent="0.3">
      <c r="A35" s="111" t="s">
        <v>39</v>
      </c>
      <c r="B35" s="17" t="s">
        <v>26</v>
      </c>
      <c r="C35" s="24"/>
      <c r="D35" s="24"/>
      <c r="E35" s="24"/>
      <c r="F35" s="24"/>
      <c r="G35" s="24"/>
      <c r="H35" s="24"/>
      <c r="I35" s="24"/>
      <c r="J35" s="24"/>
      <c r="K35" s="24"/>
      <c r="L35" s="24"/>
      <c r="M35" s="24"/>
      <c r="N35" s="24"/>
      <c r="O35" s="27">
        <f>IF(ISNUMBER(AVERAGE(C35:N35)),AVERAGE(C35:N35),0)</f>
        <v>0</v>
      </c>
      <c r="P35" s="27">
        <f>SUM(C35:N35)</f>
        <v>0</v>
      </c>
      <c r="Q35" s="37"/>
    </row>
    <row r="36" spans="1:17" s="9" customFormat="1" ht="18.600000000000001" x14ac:dyDescent="0.3">
      <c r="A36" s="111"/>
      <c r="B36" s="17" t="s">
        <v>36</v>
      </c>
      <c r="C36" s="26">
        <f>IF(ISNUMBER(C35/$J$16*1000),C35/$J$16*1000,0)</f>
        <v>0</v>
      </c>
      <c r="D36" s="26">
        <f t="shared" ref="D36:N36" si="1">IF(ISNUMBER(D35/$J$16*1000),D35/$J$16*1000,0)</f>
        <v>0</v>
      </c>
      <c r="E36" s="26">
        <f t="shared" si="1"/>
        <v>0</v>
      </c>
      <c r="F36" s="26">
        <f t="shared" si="1"/>
        <v>0</v>
      </c>
      <c r="G36" s="26">
        <f t="shared" si="1"/>
        <v>0</v>
      </c>
      <c r="H36" s="26">
        <f t="shared" si="1"/>
        <v>0</v>
      </c>
      <c r="I36" s="26">
        <f t="shared" si="1"/>
        <v>0</v>
      </c>
      <c r="J36" s="26">
        <f t="shared" si="1"/>
        <v>0</v>
      </c>
      <c r="K36" s="26">
        <f t="shared" si="1"/>
        <v>0</v>
      </c>
      <c r="L36" s="26">
        <f t="shared" si="1"/>
        <v>0</v>
      </c>
      <c r="M36" s="26">
        <f t="shared" si="1"/>
        <v>0</v>
      </c>
      <c r="N36" s="26">
        <f t="shared" si="1"/>
        <v>0</v>
      </c>
      <c r="O36" s="27">
        <f>AVERAGE(C36:N36)</f>
        <v>0</v>
      </c>
      <c r="P36" s="29"/>
      <c r="Q36" s="29"/>
    </row>
    <row r="37" spans="1:17" s="9" customFormat="1" ht="18" x14ac:dyDescent="0.3">
      <c r="A37" s="111"/>
      <c r="B37" s="17" t="s">
        <v>37</v>
      </c>
      <c r="C37" s="27">
        <f>C35*$C$29</f>
        <v>0</v>
      </c>
      <c r="D37" s="27">
        <f t="shared" ref="D37:N37" si="2">D35*$C$29</f>
        <v>0</v>
      </c>
      <c r="E37" s="27">
        <f t="shared" si="2"/>
        <v>0</v>
      </c>
      <c r="F37" s="27">
        <f t="shared" si="2"/>
        <v>0</v>
      </c>
      <c r="G37" s="27">
        <f t="shared" si="2"/>
        <v>0</v>
      </c>
      <c r="H37" s="27">
        <f t="shared" si="2"/>
        <v>0</v>
      </c>
      <c r="I37" s="27">
        <f t="shared" si="2"/>
        <v>0</v>
      </c>
      <c r="J37" s="27">
        <f t="shared" si="2"/>
        <v>0</v>
      </c>
      <c r="K37" s="27">
        <f t="shared" si="2"/>
        <v>0</v>
      </c>
      <c r="L37" s="27">
        <f t="shared" si="2"/>
        <v>0</v>
      </c>
      <c r="M37" s="27">
        <f t="shared" si="2"/>
        <v>0</v>
      </c>
      <c r="N37" s="27">
        <f t="shared" si="2"/>
        <v>0</v>
      </c>
      <c r="O37" s="27">
        <f>AVERAGE(C37:N37)</f>
        <v>0</v>
      </c>
      <c r="P37" s="27">
        <f>SUM(C37:N37)</f>
        <v>0</v>
      </c>
      <c r="Q37" s="27">
        <f>Q35*$C$29</f>
        <v>0</v>
      </c>
    </row>
    <row r="38" spans="1:17" s="9" customFormat="1" ht="15.6" x14ac:dyDescent="0.3">
      <c r="A38" s="112" t="s">
        <v>27</v>
      </c>
      <c r="B38" s="17" t="s">
        <v>28</v>
      </c>
      <c r="C38" s="38"/>
      <c r="D38" s="38"/>
      <c r="E38" s="38"/>
      <c r="F38" s="38"/>
      <c r="G38" s="38"/>
      <c r="H38" s="38"/>
      <c r="I38" s="38"/>
      <c r="J38" s="38"/>
      <c r="K38" s="38"/>
      <c r="L38" s="38"/>
      <c r="M38" s="38"/>
      <c r="N38" s="38"/>
      <c r="O38" s="30">
        <f>IF(ISNUMBER(AVERAGE(C38:F38,L38:N38)),AVERAGE(C38:F38,L38:N38),0)</f>
        <v>0</v>
      </c>
      <c r="P38" s="29"/>
      <c r="Q38" s="29"/>
    </row>
    <row r="39" spans="1:17" s="9" customFormat="1" ht="15.6" x14ac:dyDescent="0.3">
      <c r="A39" s="113"/>
      <c r="B39" s="17" t="s">
        <v>29</v>
      </c>
      <c r="C39" s="38"/>
      <c r="D39" s="38"/>
      <c r="E39" s="38"/>
      <c r="F39" s="38"/>
      <c r="G39" s="38"/>
      <c r="H39" s="38"/>
      <c r="I39" s="38"/>
      <c r="J39" s="38"/>
      <c r="K39" s="38"/>
      <c r="L39" s="38"/>
      <c r="M39" s="38"/>
      <c r="N39" s="38"/>
      <c r="O39" s="30">
        <f>IF(ISNUMBER(AVERAGE(C39:N39)),AVERAGE(C39:N39),0)</f>
        <v>0</v>
      </c>
      <c r="P39" s="29"/>
      <c r="Q39" s="29"/>
    </row>
    <row r="40" spans="1:17" s="9" customFormat="1" ht="15.6" x14ac:dyDescent="0.3">
      <c r="A40" s="113"/>
      <c r="B40" s="17" t="s">
        <v>30</v>
      </c>
      <c r="C40" s="39"/>
      <c r="D40" s="39"/>
      <c r="E40" s="39"/>
      <c r="F40" s="39"/>
      <c r="G40" s="39"/>
      <c r="H40" s="39"/>
      <c r="I40" s="39"/>
      <c r="J40" s="39"/>
      <c r="K40" s="39"/>
      <c r="L40" s="39"/>
      <c r="M40" s="39"/>
      <c r="N40" s="39"/>
      <c r="O40" s="31"/>
      <c r="P40" s="32">
        <f>SUM(C40:N40)</f>
        <v>0</v>
      </c>
      <c r="Q40" s="33">
        <f>P40</f>
        <v>0</v>
      </c>
    </row>
    <row r="41" spans="1:17" s="9" customFormat="1" ht="15.6" x14ac:dyDescent="0.3">
      <c r="A41" s="113"/>
      <c r="B41" s="17" t="s">
        <v>26</v>
      </c>
      <c r="C41" s="24"/>
      <c r="D41" s="24"/>
      <c r="E41" s="24"/>
      <c r="F41" s="24"/>
      <c r="G41" s="24"/>
      <c r="H41" s="24"/>
      <c r="I41" s="24"/>
      <c r="J41" s="24"/>
      <c r="K41" s="24"/>
      <c r="L41" s="24"/>
      <c r="M41" s="24"/>
      <c r="N41" s="24"/>
      <c r="O41" s="27">
        <f>IF(ISNUMBER(AVERAGE(C41:N41)),AVERAGE(C41:N41),0)</f>
        <v>0</v>
      </c>
      <c r="P41" s="27">
        <f>SUM(C41:N41)</f>
        <v>0</v>
      </c>
      <c r="Q41" s="28">
        <f>IF(ISNUMBER(P41*(C31*(O39-C32))/(Q40*(O39-O38))),P41*(C31*(O39-C32))/(Q40*(O39-O38)),0)</f>
        <v>0</v>
      </c>
    </row>
    <row r="42" spans="1:17" s="9" customFormat="1" ht="18.600000000000001" x14ac:dyDescent="0.3">
      <c r="A42" s="113"/>
      <c r="B42" s="17" t="s">
        <v>36</v>
      </c>
      <c r="C42" s="26">
        <f>IF(ISNUMBER(C41/$J$16*1000),C41/$J$16*1000,0)</f>
        <v>0</v>
      </c>
      <c r="D42" s="26">
        <f t="shared" ref="D42:N42" si="3">IF(ISNUMBER(D41/$J$16*1000),D41/$J$16*1000,0)</f>
        <v>0</v>
      </c>
      <c r="E42" s="26">
        <f t="shared" si="3"/>
        <v>0</v>
      </c>
      <c r="F42" s="26">
        <f t="shared" si="3"/>
        <v>0</v>
      </c>
      <c r="G42" s="26">
        <f t="shared" si="3"/>
        <v>0</v>
      </c>
      <c r="H42" s="26">
        <f t="shared" si="3"/>
        <v>0</v>
      </c>
      <c r="I42" s="26">
        <f t="shared" si="3"/>
        <v>0</v>
      </c>
      <c r="J42" s="26">
        <f t="shared" si="3"/>
        <v>0</v>
      </c>
      <c r="K42" s="26">
        <f t="shared" si="3"/>
        <v>0</v>
      </c>
      <c r="L42" s="26">
        <f t="shared" si="3"/>
        <v>0</v>
      </c>
      <c r="M42" s="26">
        <f t="shared" si="3"/>
        <v>0</v>
      </c>
      <c r="N42" s="26">
        <f t="shared" si="3"/>
        <v>0</v>
      </c>
      <c r="O42" s="27">
        <f t="shared" ref="O42:O46" si="4">AVERAGE(C42:N42)</f>
        <v>0</v>
      </c>
      <c r="P42" s="29"/>
      <c r="Q42" s="26">
        <f t="shared" ref="Q42" si="5">IF(ISNUMBER(Q41/$J$16*1000),Q41/$J$16*1000,0)</f>
        <v>0</v>
      </c>
    </row>
    <row r="43" spans="1:17" s="9" customFormat="1" ht="18" x14ac:dyDescent="0.3">
      <c r="A43" s="114"/>
      <c r="B43" s="17" t="s">
        <v>37</v>
      </c>
      <c r="C43" s="27">
        <f>C41*$C$29</f>
        <v>0</v>
      </c>
      <c r="D43" s="27">
        <f t="shared" ref="D43:N43" si="6">D41*$C$29</f>
        <v>0</v>
      </c>
      <c r="E43" s="27">
        <f t="shared" si="6"/>
        <v>0</v>
      </c>
      <c r="F43" s="27">
        <f t="shared" si="6"/>
        <v>0</v>
      </c>
      <c r="G43" s="27">
        <f t="shared" si="6"/>
        <v>0</v>
      </c>
      <c r="H43" s="27">
        <f t="shared" si="6"/>
        <v>0</v>
      </c>
      <c r="I43" s="27">
        <f t="shared" si="6"/>
        <v>0</v>
      </c>
      <c r="J43" s="27">
        <f t="shared" si="6"/>
        <v>0</v>
      </c>
      <c r="K43" s="27">
        <f t="shared" si="6"/>
        <v>0</v>
      </c>
      <c r="L43" s="27">
        <f t="shared" si="6"/>
        <v>0</v>
      </c>
      <c r="M43" s="27">
        <f t="shared" si="6"/>
        <v>0</v>
      </c>
      <c r="N43" s="27">
        <f t="shared" si="6"/>
        <v>0</v>
      </c>
      <c r="O43" s="27">
        <f t="shared" si="4"/>
        <v>0</v>
      </c>
      <c r="P43" s="27">
        <f>SUM(C43:N43)</f>
        <v>0</v>
      </c>
      <c r="Q43" s="27">
        <f t="shared" ref="Q43" si="7">Q41*$C$29</f>
        <v>0</v>
      </c>
    </row>
    <row r="44" spans="1:17" s="9" customFormat="1" ht="15.6" x14ac:dyDescent="0.3">
      <c r="A44" s="111" t="s">
        <v>31</v>
      </c>
      <c r="B44" s="17" t="s">
        <v>26</v>
      </c>
      <c r="C44" s="26">
        <f>C41-C35</f>
        <v>0</v>
      </c>
      <c r="D44" s="26">
        <f t="shared" ref="D44:N44" si="8">D41-D35</f>
        <v>0</v>
      </c>
      <c r="E44" s="26">
        <f t="shared" si="8"/>
        <v>0</v>
      </c>
      <c r="F44" s="26">
        <f t="shared" si="8"/>
        <v>0</v>
      </c>
      <c r="G44" s="26">
        <f t="shared" si="8"/>
        <v>0</v>
      </c>
      <c r="H44" s="26">
        <f t="shared" si="8"/>
        <v>0</v>
      </c>
      <c r="I44" s="26">
        <f t="shared" si="8"/>
        <v>0</v>
      </c>
      <c r="J44" s="26">
        <f t="shared" si="8"/>
        <v>0</v>
      </c>
      <c r="K44" s="26">
        <f t="shared" si="8"/>
        <v>0</v>
      </c>
      <c r="L44" s="26">
        <f t="shared" si="8"/>
        <v>0</v>
      </c>
      <c r="M44" s="26">
        <f t="shared" si="8"/>
        <v>0</v>
      </c>
      <c r="N44" s="26">
        <f t="shared" si="8"/>
        <v>0</v>
      </c>
      <c r="O44" s="27">
        <f t="shared" si="4"/>
        <v>0</v>
      </c>
      <c r="P44" s="27">
        <f>SUM(C44:N44)</f>
        <v>0</v>
      </c>
      <c r="Q44" s="28">
        <f>Q41-Q35</f>
        <v>0</v>
      </c>
    </row>
    <row r="45" spans="1:17" s="9" customFormat="1" ht="18.600000000000001" x14ac:dyDescent="0.3">
      <c r="A45" s="111"/>
      <c r="B45" s="17" t="s">
        <v>36</v>
      </c>
      <c r="C45" s="26">
        <f>IF(ISNUMBER(C44/$J$16*1000),C44/$J$16*1000,0)</f>
        <v>0</v>
      </c>
      <c r="D45" s="26">
        <f t="shared" ref="D45:N45" si="9">IF(ISNUMBER(D44/$J$16*1000),D44/$J$16*1000,0)</f>
        <v>0</v>
      </c>
      <c r="E45" s="26">
        <f t="shared" si="9"/>
        <v>0</v>
      </c>
      <c r="F45" s="26">
        <f t="shared" si="9"/>
        <v>0</v>
      </c>
      <c r="G45" s="26">
        <f t="shared" si="9"/>
        <v>0</v>
      </c>
      <c r="H45" s="26">
        <f t="shared" si="9"/>
        <v>0</v>
      </c>
      <c r="I45" s="26">
        <f t="shared" si="9"/>
        <v>0</v>
      </c>
      <c r="J45" s="26">
        <f t="shared" si="9"/>
        <v>0</v>
      </c>
      <c r="K45" s="26">
        <f t="shared" si="9"/>
        <v>0</v>
      </c>
      <c r="L45" s="26">
        <f t="shared" si="9"/>
        <v>0</v>
      </c>
      <c r="M45" s="26">
        <f t="shared" si="9"/>
        <v>0</v>
      </c>
      <c r="N45" s="26">
        <f t="shared" si="9"/>
        <v>0</v>
      </c>
      <c r="O45" s="27">
        <f t="shared" si="4"/>
        <v>0</v>
      </c>
      <c r="P45" s="29"/>
      <c r="Q45" s="29"/>
    </row>
    <row r="46" spans="1:17" s="9" customFormat="1" ht="18" x14ac:dyDescent="0.3">
      <c r="A46" s="111"/>
      <c r="B46" s="17" t="s">
        <v>37</v>
      </c>
      <c r="C46" s="26">
        <f>C43-C37</f>
        <v>0</v>
      </c>
      <c r="D46" s="26">
        <f t="shared" ref="D46:N46" si="10">D43-D37</f>
        <v>0</v>
      </c>
      <c r="E46" s="26">
        <f t="shared" si="10"/>
        <v>0</v>
      </c>
      <c r="F46" s="26">
        <f t="shared" si="10"/>
        <v>0</v>
      </c>
      <c r="G46" s="26">
        <f t="shared" si="10"/>
        <v>0</v>
      </c>
      <c r="H46" s="26">
        <f t="shared" si="10"/>
        <v>0</v>
      </c>
      <c r="I46" s="26">
        <f t="shared" si="10"/>
        <v>0</v>
      </c>
      <c r="J46" s="26">
        <f t="shared" si="10"/>
        <v>0</v>
      </c>
      <c r="K46" s="26">
        <f t="shared" si="10"/>
        <v>0</v>
      </c>
      <c r="L46" s="26">
        <f t="shared" si="10"/>
        <v>0</v>
      </c>
      <c r="M46" s="26">
        <f t="shared" si="10"/>
        <v>0</v>
      </c>
      <c r="N46" s="26">
        <f t="shared" si="10"/>
        <v>0</v>
      </c>
      <c r="O46" s="27">
        <f t="shared" si="4"/>
        <v>0</v>
      </c>
      <c r="P46" s="27">
        <f>SUM(C46:N46)</f>
        <v>0</v>
      </c>
      <c r="Q46" s="28">
        <f>Q43-Q37</f>
        <v>0</v>
      </c>
    </row>
    <row r="47" spans="1:17" s="1" customFormat="1" ht="11.4" x14ac:dyDescent="0.2">
      <c r="A47" s="19" t="s">
        <v>51</v>
      </c>
    </row>
    <row r="48" spans="1:17" s="1" customFormat="1" ht="11.4" x14ac:dyDescent="0.2">
      <c r="A48" s="19" t="s">
        <v>47</v>
      </c>
    </row>
    <row r="49" spans="1:17" ht="118.5" customHeight="1" x14ac:dyDescent="0.25">
      <c r="A49" s="115" t="s">
        <v>77</v>
      </c>
      <c r="B49" s="115"/>
      <c r="C49" s="115"/>
      <c r="D49" s="115"/>
      <c r="E49" s="115"/>
      <c r="F49" s="115"/>
      <c r="G49" s="115"/>
      <c r="H49" s="115"/>
      <c r="I49" s="115"/>
      <c r="J49" s="115"/>
      <c r="K49" s="115"/>
      <c r="L49" s="115"/>
      <c r="M49" s="115"/>
      <c r="N49" s="115"/>
      <c r="O49" s="115"/>
      <c r="P49" s="115"/>
      <c r="Q49" s="115"/>
    </row>
    <row r="50" spans="1:17" s="9" customFormat="1" ht="15.6" x14ac:dyDescent="0.3">
      <c r="A50" s="4" t="s">
        <v>32</v>
      </c>
    </row>
    <row r="51" spans="1:17" ht="18" x14ac:dyDescent="0.4">
      <c r="A51" s="76" t="s">
        <v>44</v>
      </c>
      <c r="B51" s="77"/>
      <c r="C51" s="120"/>
      <c r="D51" s="121"/>
      <c r="E51" s="121"/>
      <c r="F51" s="121"/>
      <c r="G51" s="121"/>
      <c r="H51" s="121"/>
      <c r="I51" s="121"/>
      <c r="J51" s="121"/>
      <c r="K51" s="121"/>
      <c r="L51" s="121"/>
      <c r="M51" s="121"/>
      <c r="N51" s="121"/>
      <c r="O51" s="121"/>
      <c r="P51" s="121"/>
      <c r="Q51" s="122"/>
    </row>
    <row r="52" spans="1:17" s="9" customFormat="1" ht="61.5" customHeight="1" x14ac:dyDescent="0.3">
      <c r="A52" s="83"/>
      <c r="B52" s="83"/>
      <c r="C52" s="23" t="s">
        <v>12</v>
      </c>
      <c r="D52" s="23" t="s">
        <v>13</v>
      </c>
      <c r="E52" s="23" t="s">
        <v>14</v>
      </c>
      <c r="F52" s="23" t="s">
        <v>15</v>
      </c>
      <c r="G52" s="23" t="s">
        <v>16</v>
      </c>
      <c r="H52" s="23" t="s">
        <v>17</v>
      </c>
      <c r="I52" s="23" t="s">
        <v>18</v>
      </c>
      <c r="J52" s="23" t="s">
        <v>19</v>
      </c>
      <c r="K52" s="23" t="s">
        <v>20</v>
      </c>
      <c r="L52" s="23" t="s">
        <v>21</v>
      </c>
      <c r="M52" s="23" t="s">
        <v>22</v>
      </c>
      <c r="N52" s="23" t="s">
        <v>23</v>
      </c>
      <c r="O52" s="15" t="s">
        <v>24</v>
      </c>
      <c r="P52" s="83" t="s">
        <v>25</v>
      </c>
      <c r="Q52" s="83"/>
    </row>
    <row r="53" spans="1:17" s="1" customFormat="1" ht="10.199999999999999" x14ac:dyDescent="0.2">
      <c r="A53" s="110"/>
      <c r="B53" s="110"/>
      <c r="C53" s="14">
        <v>1</v>
      </c>
      <c r="D53" s="14">
        <v>2</v>
      </c>
      <c r="E53" s="14">
        <v>3</v>
      </c>
      <c r="F53" s="14">
        <v>4</v>
      </c>
      <c r="G53" s="14">
        <v>5</v>
      </c>
      <c r="H53" s="14">
        <v>6</v>
      </c>
      <c r="I53" s="14">
        <v>7</v>
      </c>
      <c r="J53" s="14">
        <v>8</v>
      </c>
      <c r="K53" s="14">
        <v>9</v>
      </c>
      <c r="L53" s="14">
        <v>10</v>
      </c>
      <c r="M53" s="14">
        <v>11</v>
      </c>
      <c r="N53" s="14">
        <v>12</v>
      </c>
      <c r="O53" s="14">
        <v>13</v>
      </c>
      <c r="P53" s="110">
        <v>14</v>
      </c>
      <c r="Q53" s="110"/>
    </row>
    <row r="54" spans="1:17" s="9" customFormat="1" ht="15.6" x14ac:dyDescent="0.3">
      <c r="A54" s="111" t="s">
        <v>39</v>
      </c>
      <c r="B54" s="18" t="s">
        <v>26</v>
      </c>
      <c r="C54" s="24"/>
      <c r="D54" s="24"/>
      <c r="E54" s="24"/>
      <c r="F54" s="24"/>
      <c r="G54" s="24"/>
      <c r="H54" s="24"/>
      <c r="I54" s="24"/>
      <c r="J54" s="24"/>
      <c r="K54" s="24"/>
      <c r="L54" s="24"/>
      <c r="M54" s="24"/>
      <c r="N54" s="24"/>
      <c r="O54" s="27">
        <f>IF(ISNUMBER(AVERAGE(C54:N54)),AVERAGE(C54:N54),0)</f>
        <v>0</v>
      </c>
      <c r="P54" s="78">
        <f>SUM(C54:N54)</f>
        <v>0</v>
      </c>
      <c r="Q54" s="78"/>
    </row>
    <row r="55" spans="1:17" s="9" customFormat="1" ht="18" x14ac:dyDescent="0.3">
      <c r="A55" s="111"/>
      <c r="B55" s="18" t="s">
        <v>37</v>
      </c>
      <c r="C55" s="26">
        <f>C54*$C$51</f>
        <v>0</v>
      </c>
      <c r="D55" s="26">
        <f>D54*$C$51</f>
        <v>0</v>
      </c>
      <c r="E55" s="26">
        <f>E54*$C$51</f>
        <v>0</v>
      </c>
      <c r="F55" s="26">
        <f>F54*$C$51</f>
        <v>0</v>
      </c>
      <c r="G55" s="26">
        <f>G54*$C$51</f>
        <v>0</v>
      </c>
      <c r="H55" s="26">
        <f>H54*$C$51</f>
        <v>0</v>
      </c>
      <c r="I55" s="26">
        <f>I54*$C$51</f>
        <v>0</v>
      </c>
      <c r="J55" s="26">
        <f>J54*$C$51</f>
        <v>0</v>
      </c>
      <c r="K55" s="26">
        <f>K54*$C$51</f>
        <v>0</v>
      </c>
      <c r="L55" s="26">
        <f>L54*$C$51</f>
        <v>0</v>
      </c>
      <c r="M55" s="26">
        <f>M54*$C$51</f>
        <v>0</v>
      </c>
      <c r="N55" s="26">
        <f>N54*$C$51</f>
        <v>0</v>
      </c>
      <c r="O55" s="27">
        <f>AVERAGE(C55:N55)</f>
        <v>0</v>
      </c>
      <c r="P55" s="78">
        <f t="shared" ref="P55:P58" si="11">SUM(C55:N55)</f>
        <v>0</v>
      </c>
      <c r="Q55" s="78"/>
    </row>
    <row r="56" spans="1:17" s="9" customFormat="1" ht="15.6" x14ac:dyDescent="0.3">
      <c r="A56" s="111" t="s">
        <v>27</v>
      </c>
      <c r="B56" s="18" t="s">
        <v>26</v>
      </c>
      <c r="C56" s="24"/>
      <c r="D56" s="24"/>
      <c r="E56" s="24"/>
      <c r="F56" s="24"/>
      <c r="G56" s="24"/>
      <c r="H56" s="24"/>
      <c r="I56" s="24"/>
      <c r="J56" s="24"/>
      <c r="K56" s="24"/>
      <c r="L56" s="24"/>
      <c r="M56" s="24"/>
      <c r="N56" s="24"/>
      <c r="O56" s="27">
        <f>IF(ISNUMBER(AVERAGE(C56:N56)),AVERAGE(C56:N56),0)</f>
        <v>0</v>
      </c>
      <c r="P56" s="78">
        <f t="shared" si="11"/>
        <v>0</v>
      </c>
      <c r="Q56" s="78"/>
    </row>
    <row r="57" spans="1:17" s="9" customFormat="1" ht="18" x14ac:dyDescent="0.3">
      <c r="A57" s="111"/>
      <c r="B57" s="18" t="s">
        <v>37</v>
      </c>
      <c r="C57" s="26">
        <f>C56*$C$51</f>
        <v>0</v>
      </c>
      <c r="D57" s="26">
        <f>D56*$C$51</f>
        <v>0</v>
      </c>
      <c r="E57" s="26">
        <f>E56*$C$51</f>
        <v>0</v>
      </c>
      <c r="F57" s="26">
        <f>F56*$C$51</f>
        <v>0</v>
      </c>
      <c r="G57" s="26">
        <f>G56*$C$51</f>
        <v>0</v>
      </c>
      <c r="H57" s="26">
        <f>H56*$C$51</f>
        <v>0</v>
      </c>
      <c r="I57" s="26">
        <f>I56*$C$51</f>
        <v>0</v>
      </c>
      <c r="J57" s="26">
        <f>J56*$C$51</f>
        <v>0</v>
      </c>
      <c r="K57" s="26">
        <f>K56*$C$51</f>
        <v>0</v>
      </c>
      <c r="L57" s="26">
        <f>L56*$C$51</f>
        <v>0</v>
      </c>
      <c r="M57" s="26">
        <f>M56*$C$51</f>
        <v>0</v>
      </c>
      <c r="N57" s="26">
        <f>N56*$C$51</f>
        <v>0</v>
      </c>
      <c r="O57" s="27">
        <f>AVERAGE(C57:N57)</f>
        <v>0</v>
      </c>
      <c r="P57" s="78">
        <f t="shared" si="11"/>
        <v>0</v>
      </c>
      <c r="Q57" s="78"/>
    </row>
    <row r="58" spans="1:17" s="9" customFormat="1" ht="15.6" x14ac:dyDescent="0.3">
      <c r="A58" s="111" t="s">
        <v>31</v>
      </c>
      <c r="B58" s="18" t="s">
        <v>26</v>
      </c>
      <c r="C58" s="26">
        <f>C56-C54</f>
        <v>0</v>
      </c>
      <c r="D58" s="26">
        <f>D56-D54</f>
        <v>0</v>
      </c>
      <c r="E58" s="26">
        <f>E56-E54</f>
        <v>0</v>
      </c>
      <c r="F58" s="26">
        <f>F56-F54</f>
        <v>0</v>
      </c>
      <c r="G58" s="26">
        <f>G56-G54</f>
        <v>0</v>
      </c>
      <c r="H58" s="26">
        <f>H56-H54</f>
        <v>0</v>
      </c>
      <c r="I58" s="26">
        <f>I56-I54</f>
        <v>0</v>
      </c>
      <c r="J58" s="26">
        <f>J56-J54</f>
        <v>0</v>
      </c>
      <c r="K58" s="26">
        <f>K56-K54</f>
        <v>0</v>
      </c>
      <c r="L58" s="26">
        <f>L56-L54</f>
        <v>0</v>
      </c>
      <c r="M58" s="26">
        <f>M56-M54</f>
        <v>0</v>
      </c>
      <c r="N58" s="26">
        <f>N56-N54</f>
        <v>0</v>
      </c>
      <c r="O58" s="27">
        <f>AVERAGE(C58:N58)</f>
        <v>0</v>
      </c>
      <c r="P58" s="78">
        <f t="shared" si="11"/>
        <v>0</v>
      </c>
      <c r="Q58" s="78"/>
    </row>
    <row r="59" spans="1:17" s="9" customFormat="1" ht="18" x14ac:dyDescent="0.3">
      <c r="A59" s="111"/>
      <c r="B59" s="18" t="s">
        <v>37</v>
      </c>
      <c r="C59" s="26">
        <f>C57-C55</f>
        <v>0</v>
      </c>
      <c r="D59" s="26">
        <f>D57-D55</f>
        <v>0</v>
      </c>
      <c r="E59" s="26">
        <f>E57-E55</f>
        <v>0</v>
      </c>
      <c r="F59" s="26">
        <f>F57-F55</f>
        <v>0</v>
      </c>
      <c r="G59" s="26">
        <f>G57-G55</f>
        <v>0</v>
      </c>
      <c r="H59" s="26">
        <f>H57-H55</f>
        <v>0</v>
      </c>
      <c r="I59" s="26">
        <f>I57-I55</f>
        <v>0</v>
      </c>
      <c r="J59" s="26">
        <f>J57-J55</f>
        <v>0</v>
      </c>
      <c r="K59" s="26">
        <f>K57-K55</f>
        <v>0</v>
      </c>
      <c r="L59" s="26">
        <f>L57-L55</f>
        <v>0</v>
      </c>
      <c r="M59" s="26">
        <f>M57-M55</f>
        <v>0</v>
      </c>
      <c r="N59" s="26">
        <f>N57-N55</f>
        <v>0</v>
      </c>
      <c r="O59" s="27">
        <f>AVERAGE(C59:N59)</f>
        <v>0</v>
      </c>
      <c r="P59" s="78">
        <f>SUM(C59:N59)</f>
        <v>0</v>
      </c>
      <c r="Q59" s="78"/>
    </row>
    <row r="60" spans="1:17" s="1" customFormat="1" ht="11.4" x14ac:dyDescent="0.2">
      <c r="A60" s="19" t="s">
        <v>51</v>
      </c>
    </row>
    <row r="61" spans="1:17" s="1" customFormat="1" ht="11.4" x14ac:dyDescent="0.2">
      <c r="A61" s="19" t="s">
        <v>46</v>
      </c>
    </row>
    <row r="63" spans="1:17" s="9" customFormat="1" ht="15.6" x14ac:dyDescent="0.3">
      <c r="A63" s="4" t="s">
        <v>134</v>
      </c>
    </row>
    <row r="64" spans="1:17" ht="18" x14ac:dyDescent="0.4">
      <c r="A64" s="76" t="s">
        <v>44</v>
      </c>
      <c r="B64" s="77"/>
      <c r="C64" s="120"/>
      <c r="D64" s="121"/>
      <c r="E64" s="121"/>
      <c r="F64" s="121"/>
      <c r="G64" s="121"/>
      <c r="H64" s="121"/>
      <c r="I64" s="121"/>
      <c r="J64" s="121"/>
      <c r="K64" s="121"/>
      <c r="L64" s="121"/>
      <c r="M64" s="121"/>
      <c r="N64" s="121"/>
      <c r="O64" s="121"/>
      <c r="P64" s="121"/>
      <c r="Q64" s="122"/>
    </row>
    <row r="65" spans="1:22" s="9" customFormat="1" ht="66.75" customHeight="1" x14ac:dyDescent="0.3">
      <c r="A65" s="83"/>
      <c r="B65" s="83"/>
      <c r="C65" s="23" t="s">
        <v>12</v>
      </c>
      <c r="D65" s="23" t="s">
        <v>13</v>
      </c>
      <c r="E65" s="23" t="s">
        <v>14</v>
      </c>
      <c r="F65" s="23" t="s">
        <v>15</v>
      </c>
      <c r="G65" s="23" t="s">
        <v>16</v>
      </c>
      <c r="H65" s="23" t="s">
        <v>17</v>
      </c>
      <c r="I65" s="23" t="s">
        <v>18</v>
      </c>
      <c r="J65" s="23" t="s">
        <v>19</v>
      </c>
      <c r="K65" s="23" t="s">
        <v>20</v>
      </c>
      <c r="L65" s="23" t="s">
        <v>21</v>
      </c>
      <c r="M65" s="23" t="s">
        <v>22</v>
      </c>
      <c r="N65" s="23" t="s">
        <v>23</v>
      </c>
      <c r="O65" s="15" t="s">
        <v>24</v>
      </c>
      <c r="P65" s="83" t="s">
        <v>25</v>
      </c>
      <c r="Q65" s="83"/>
      <c r="T65" s="5"/>
      <c r="U65" s="5"/>
    </row>
    <row r="66" spans="1:22" s="1" customFormat="1" x14ac:dyDescent="0.25">
      <c r="A66" s="110"/>
      <c r="B66" s="110"/>
      <c r="C66" s="14">
        <v>1</v>
      </c>
      <c r="D66" s="14">
        <v>2</v>
      </c>
      <c r="E66" s="14">
        <v>3</v>
      </c>
      <c r="F66" s="14">
        <v>4</v>
      </c>
      <c r="G66" s="14">
        <v>5</v>
      </c>
      <c r="H66" s="14">
        <v>6</v>
      </c>
      <c r="I66" s="14">
        <v>7</v>
      </c>
      <c r="J66" s="14">
        <v>8</v>
      </c>
      <c r="K66" s="14">
        <v>9</v>
      </c>
      <c r="L66" s="14">
        <v>10</v>
      </c>
      <c r="M66" s="14">
        <v>11</v>
      </c>
      <c r="N66" s="14">
        <v>12</v>
      </c>
      <c r="O66" s="14">
        <v>13</v>
      </c>
      <c r="P66" s="110">
        <v>14</v>
      </c>
      <c r="Q66" s="110"/>
      <c r="T66" s="5"/>
      <c r="U66" s="5"/>
    </row>
    <row r="67" spans="1:22" ht="15.6" customHeight="1" x14ac:dyDescent="0.25">
      <c r="A67" s="111" t="s">
        <v>39</v>
      </c>
      <c r="B67" s="18" t="s">
        <v>26</v>
      </c>
      <c r="C67" s="24"/>
      <c r="D67" s="24"/>
      <c r="E67" s="24"/>
      <c r="F67" s="24"/>
      <c r="G67" s="24"/>
      <c r="H67" s="24"/>
      <c r="I67" s="24"/>
      <c r="J67" s="24"/>
      <c r="K67" s="24"/>
      <c r="L67" s="24"/>
      <c r="M67" s="24"/>
      <c r="N67" s="24"/>
      <c r="O67" s="27">
        <f>IF(ISNUMBER(AVERAGE(C67:N67)),AVERAGE(C67:N67),0)</f>
        <v>0</v>
      </c>
      <c r="P67" s="78">
        <f>SUM(C67:N67)</f>
        <v>0</v>
      </c>
      <c r="Q67" s="78"/>
    </row>
    <row r="68" spans="1:22" ht="18" customHeight="1" x14ac:dyDescent="0.25">
      <c r="A68" s="111"/>
      <c r="B68" s="18" t="s">
        <v>37</v>
      </c>
      <c r="C68" s="26">
        <f>C67*0.109</f>
        <v>0</v>
      </c>
      <c r="D68" s="26">
        <f>D67*0.109</f>
        <v>0</v>
      </c>
      <c r="E68" s="26">
        <f>E67*0.109</f>
        <v>0</v>
      </c>
      <c r="F68" s="26">
        <f>F67*0.109</f>
        <v>0</v>
      </c>
      <c r="G68" s="26">
        <f>G67*0.109</f>
        <v>0</v>
      </c>
      <c r="H68" s="26">
        <f>H67*0.109</f>
        <v>0</v>
      </c>
      <c r="I68" s="26">
        <f>I67*0.109</f>
        <v>0</v>
      </c>
      <c r="J68" s="26">
        <f>J67*0.109</f>
        <v>0</v>
      </c>
      <c r="K68" s="26">
        <f>K67*0.109</f>
        <v>0</v>
      </c>
      <c r="L68" s="26">
        <f>L67*0.109</f>
        <v>0</v>
      </c>
      <c r="M68" s="26">
        <f>M67*0.109</f>
        <v>0</v>
      </c>
      <c r="N68" s="26">
        <f>N67*0.109</f>
        <v>0</v>
      </c>
      <c r="O68" s="27">
        <f>AVERAGE(C68:N68)</f>
        <v>0</v>
      </c>
      <c r="P68" s="78">
        <f t="shared" ref="P68:P72" si="12">SUM(C68:N68)</f>
        <v>0</v>
      </c>
      <c r="Q68" s="78"/>
    </row>
    <row r="69" spans="1:22" ht="15.6" customHeight="1" x14ac:dyDescent="0.25">
      <c r="A69" s="111" t="s">
        <v>27</v>
      </c>
      <c r="B69" s="18" t="s">
        <v>26</v>
      </c>
      <c r="C69" s="24"/>
      <c r="D69" s="24"/>
      <c r="E69" s="24"/>
      <c r="F69" s="24"/>
      <c r="G69" s="24"/>
      <c r="H69" s="24"/>
      <c r="I69" s="24"/>
      <c r="J69" s="24"/>
      <c r="K69" s="24"/>
      <c r="L69" s="24"/>
      <c r="M69" s="24"/>
      <c r="N69" s="24"/>
      <c r="O69" s="27">
        <f>IF(ISNUMBER(AVERAGE(C69:N69)),AVERAGE(C69:N69),0)</f>
        <v>0</v>
      </c>
      <c r="P69" s="78">
        <f t="shared" si="12"/>
        <v>0</v>
      </c>
      <c r="Q69" s="78"/>
    </row>
    <row r="70" spans="1:22" ht="18" x14ac:dyDescent="0.25">
      <c r="A70" s="111"/>
      <c r="B70" s="18" t="s">
        <v>37</v>
      </c>
      <c r="C70" s="26">
        <f>C69*0.109</f>
        <v>0</v>
      </c>
      <c r="D70" s="26">
        <f>D69*0.109</f>
        <v>0</v>
      </c>
      <c r="E70" s="26">
        <f>E69*0.109</f>
        <v>0</v>
      </c>
      <c r="F70" s="26">
        <f>F69*0.109</f>
        <v>0</v>
      </c>
      <c r="G70" s="26">
        <f>G69*0.109</f>
        <v>0</v>
      </c>
      <c r="H70" s="26">
        <f>H69*0.109</f>
        <v>0</v>
      </c>
      <c r="I70" s="26">
        <f>I69*0.109</f>
        <v>0</v>
      </c>
      <c r="J70" s="26">
        <f>J69*0.109</f>
        <v>0</v>
      </c>
      <c r="K70" s="26">
        <f>K69*0.109</f>
        <v>0</v>
      </c>
      <c r="L70" s="26">
        <f>L69*0.109</f>
        <v>0</v>
      </c>
      <c r="M70" s="26">
        <f>M69*0.109</f>
        <v>0</v>
      </c>
      <c r="N70" s="26">
        <f>N69*0.109</f>
        <v>0</v>
      </c>
      <c r="O70" s="27">
        <f t="shared" ref="O70:O71" si="13">AVERAGE(C70:N70)</f>
        <v>0</v>
      </c>
      <c r="P70" s="78">
        <f t="shared" si="12"/>
        <v>0</v>
      </c>
      <c r="Q70" s="78"/>
    </row>
    <row r="71" spans="1:22" ht="15.6" x14ac:dyDescent="0.25">
      <c r="A71" s="111" t="s">
        <v>31</v>
      </c>
      <c r="B71" s="18" t="s">
        <v>26</v>
      </c>
      <c r="C71" s="26">
        <f>C69-C67</f>
        <v>0</v>
      </c>
      <c r="D71" s="26">
        <f>D69-D67</f>
        <v>0</v>
      </c>
      <c r="E71" s="26">
        <f>E69-E67</f>
        <v>0</v>
      </c>
      <c r="F71" s="26">
        <f>F69-F67</f>
        <v>0</v>
      </c>
      <c r="G71" s="26">
        <f>G69-G67</f>
        <v>0</v>
      </c>
      <c r="H71" s="26">
        <f>H69-H67</f>
        <v>0</v>
      </c>
      <c r="I71" s="26">
        <f>I69-I67</f>
        <v>0</v>
      </c>
      <c r="J71" s="26">
        <f>J69-J67</f>
        <v>0</v>
      </c>
      <c r="K71" s="26">
        <f>K69-K67</f>
        <v>0</v>
      </c>
      <c r="L71" s="26">
        <f>L69-L67</f>
        <v>0</v>
      </c>
      <c r="M71" s="26">
        <f>M69-M67</f>
        <v>0</v>
      </c>
      <c r="N71" s="26">
        <f>N69-N67</f>
        <v>0</v>
      </c>
      <c r="O71" s="27">
        <f t="shared" si="13"/>
        <v>0</v>
      </c>
      <c r="P71" s="78">
        <f t="shared" si="12"/>
        <v>0</v>
      </c>
      <c r="Q71" s="78"/>
    </row>
    <row r="72" spans="1:22" ht="18" x14ac:dyDescent="0.25">
      <c r="A72" s="111"/>
      <c r="B72" s="18" t="s">
        <v>37</v>
      </c>
      <c r="C72" s="26">
        <f>C70-C68</f>
        <v>0</v>
      </c>
      <c r="D72" s="26">
        <f>D70-D68</f>
        <v>0</v>
      </c>
      <c r="E72" s="26">
        <f>E70-E68</f>
        <v>0</v>
      </c>
      <c r="F72" s="26">
        <f>F70-F68</f>
        <v>0</v>
      </c>
      <c r="G72" s="26">
        <f>G70-G68</f>
        <v>0</v>
      </c>
      <c r="H72" s="26">
        <f>H70-H68</f>
        <v>0</v>
      </c>
      <c r="I72" s="26">
        <f>I70-I68</f>
        <v>0</v>
      </c>
      <c r="J72" s="26">
        <f>J70-J68</f>
        <v>0</v>
      </c>
      <c r="K72" s="26">
        <f>K70-K68</f>
        <v>0</v>
      </c>
      <c r="L72" s="26">
        <f>L70-L68</f>
        <v>0</v>
      </c>
      <c r="M72" s="26">
        <f>M70-M68</f>
        <v>0</v>
      </c>
      <c r="N72" s="26">
        <f>N70-N68</f>
        <v>0</v>
      </c>
      <c r="O72" s="27">
        <f>AVERAGE(C72:N72)</f>
        <v>0</v>
      </c>
      <c r="P72" s="78">
        <f t="shared" si="12"/>
        <v>0</v>
      </c>
      <c r="Q72" s="78"/>
    </row>
    <row r="73" spans="1:22" s="1" customFormat="1" ht="11.4" x14ac:dyDescent="0.2">
      <c r="A73" s="19" t="s">
        <v>51</v>
      </c>
      <c r="B73" s="20"/>
      <c r="C73" s="21"/>
      <c r="D73" s="21"/>
      <c r="E73" s="21"/>
      <c r="F73" s="21"/>
      <c r="G73" s="21"/>
      <c r="H73" s="21"/>
      <c r="I73" s="21"/>
      <c r="J73" s="21"/>
      <c r="K73" s="21"/>
      <c r="L73" s="21"/>
      <c r="M73" s="21"/>
      <c r="N73" s="21"/>
      <c r="O73" s="21"/>
      <c r="P73" s="21"/>
    </row>
    <row r="74" spans="1:22" s="1" customFormat="1" ht="11.4" x14ac:dyDescent="0.2">
      <c r="A74" s="22" t="s">
        <v>45</v>
      </c>
      <c r="B74" s="20"/>
      <c r="C74" s="21"/>
      <c r="D74" s="21"/>
      <c r="E74" s="21"/>
      <c r="F74" s="21"/>
      <c r="G74" s="21"/>
      <c r="H74" s="21"/>
      <c r="I74" s="21"/>
      <c r="J74" s="21"/>
      <c r="K74" s="21"/>
      <c r="L74" s="21"/>
      <c r="M74" s="21"/>
      <c r="N74" s="21"/>
      <c r="O74" s="21"/>
      <c r="P74" s="21"/>
    </row>
    <row r="75" spans="1:22" ht="10.5" customHeight="1" x14ac:dyDescent="0.25">
      <c r="A75" s="10"/>
    </row>
    <row r="76" spans="1:22" s="9" customFormat="1" ht="15.6" x14ac:dyDescent="0.3">
      <c r="A76" s="4" t="s">
        <v>135</v>
      </c>
    </row>
    <row r="77" spans="1:22" ht="18" x14ac:dyDescent="0.4">
      <c r="A77" s="76" t="s">
        <v>44</v>
      </c>
      <c r="B77" s="77"/>
      <c r="C77" s="120"/>
      <c r="D77" s="121"/>
      <c r="E77" s="121"/>
      <c r="F77" s="121"/>
      <c r="G77" s="121"/>
      <c r="H77" s="121"/>
      <c r="I77" s="121"/>
      <c r="J77" s="121"/>
      <c r="K77" s="121"/>
      <c r="L77" s="121"/>
      <c r="M77" s="121"/>
      <c r="N77" s="121"/>
      <c r="O77" s="121"/>
      <c r="P77" s="121"/>
      <c r="Q77" s="122"/>
    </row>
    <row r="78" spans="1:22" s="9" customFormat="1" ht="66.75" customHeight="1" x14ac:dyDescent="0.3">
      <c r="A78" s="83"/>
      <c r="B78" s="83"/>
      <c r="C78" s="23" t="s">
        <v>12</v>
      </c>
      <c r="D78" s="23" t="s">
        <v>13</v>
      </c>
      <c r="E78" s="23" t="s">
        <v>14</v>
      </c>
      <c r="F78" s="23" t="s">
        <v>15</v>
      </c>
      <c r="G78" s="23" t="s">
        <v>16</v>
      </c>
      <c r="H78" s="23" t="s">
        <v>17</v>
      </c>
      <c r="I78" s="23" t="s">
        <v>18</v>
      </c>
      <c r="J78" s="23" t="s">
        <v>19</v>
      </c>
      <c r="K78" s="23" t="s">
        <v>20</v>
      </c>
      <c r="L78" s="23" t="s">
        <v>21</v>
      </c>
      <c r="M78" s="23" t="s">
        <v>22</v>
      </c>
      <c r="N78" s="23" t="s">
        <v>23</v>
      </c>
      <c r="O78" s="15" t="s">
        <v>24</v>
      </c>
      <c r="P78" s="83" t="s">
        <v>25</v>
      </c>
      <c r="Q78" s="83"/>
    </row>
    <row r="79" spans="1:22" s="1" customFormat="1" ht="10.199999999999999" x14ac:dyDescent="0.2">
      <c r="A79" s="110"/>
      <c r="B79" s="110"/>
      <c r="C79" s="14">
        <v>1</v>
      </c>
      <c r="D79" s="14">
        <v>2</v>
      </c>
      <c r="E79" s="14">
        <v>3</v>
      </c>
      <c r="F79" s="14">
        <v>4</v>
      </c>
      <c r="G79" s="14">
        <v>5</v>
      </c>
      <c r="H79" s="14">
        <v>6</v>
      </c>
      <c r="I79" s="14">
        <v>7</v>
      </c>
      <c r="J79" s="14">
        <v>8</v>
      </c>
      <c r="K79" s="14">
        <v>9</v>
      </c>
      <c r="L79" s="14">
        <v>10</v>
      </c>
      <c r="M79" s="14">
        <v>11</v>
      </c>
      <c r="N79" s="14">
        <v>12</v>
      </c>
      <c r="O79" s="14">
        <v>13</v>
      </c>
      <c r="P79" s="110">
        <v>14</v>
      </c>
      <c r="Q79" s="110"/>
    </row>
    <row r="80" spans="1:22" ht="15.6" customHeight="1" x14ac:dyDescent="0.3">
      <c r="A80" s="111" t="s">
        <v>39</v>
      </c>
      <c r="B80" s="18" t="s">
        <v>26</v>
      </c>
      <c r="C80" s="24"/>
      <c r="D80" s="24"/>
      <c r="E80" s="24"/>
      <c r="F80" s="24"/>
      <c r="G80" s="24"/>
      <c r="H80" s="24"/>
      <c r="I80" s="24"/>
      <c r="J80" s="24"/>
      <c r="K80" s="24"/>
      <c r="L80" s="24"/>
      <c r="M80" s="24"/>
      <c r="N80" s="24"/>
      <c r="O80" s="27">
        <f>IF(ISNUMBER(AVERAGE(C80:N80)),AVERAGE(C80:N80),0)</f>
        <v>0</v>
      </c>
      <c r="P80" s="78">
        <f>SUM(C80:N80)</f>
        <v>0</v>
      </c>
      <c r="Q80" s="78"/>
      <c r="T80" s="9"/>
      <c r="U80" s="9"/>
      <c r="V80" s="9"/>
    </row>
    <row r="81" spans="1:22" ht="18" customHeight="1" x14ac:dyDescent="0.3">
      <c r="A81" s="111"/>
      <c r="B81" s="18" t="s">
        <v>37</v>
      </c>
      <c r="C81" s="26">
        <f>C80*0.109</f>
        <v>0</v>
      </c>
      <c r="D81" s="26">
        <f>D80*0.109</f>
        <v>0</v>
      </c>
      <c r="E81" s="26">
        <f>E80*0.109</f>
        <v>0</v>
      </c>
      <c r="F81" s="26">
        <f>F80*0.109</f>
        <v>0</v>
      </c>
      <c r="G81" s="26">
        <f>G80*0.109</f>
        <v>0</v>
      </c>
      <c r="H81" s="26">
        <f>H80*0.109</f>
        <v>0</v>
      </c>
      <c r="I81" s="26">
        <f>I80*0.109</f>
        <v>0</v>
      </c>
      <c r="J81" s="26">
        <f>J80*0.109</f>
        <v>0</v>
      </c>
      <c r="K81" s="26">
        <f>K80*0.109</f>
        <v>0</v>
      </c>
      <c r="L81" s="26">
        <f>L80*0.109</f>
        <v>0</v>
      </c>
      <c r="M81" s="26">
        <f>M80*0.109</f>
        <v>0</v>
      </c>
      <c r="N81" s="26">
        <f>N80*0.109</f>
        <v>0</v>
      </c>
      <c r="O81" s="27">
        <f>AVERAGE(C81:N81)</f>
        <v>0</v>
      </c>
      <c r="P81" s="78">
        <f t="shared" ref="P81:P84" si="14">SUM(C81:N81)</f>
        <v>0</v>
      </c>
      <c r="Q81" s="78"/>
      <c r="T81" s="9"/>
      <c r="U81" s="9"/>
      <c r="V81" s="9"/>
    </row>
    <row r="82" spans="1:22" ht="15.6" customHeight="1" x14ac:dyDescent="0.3">
      <c r="A82" s="111" t="s">
        <v>27</v>
      </c>
      <c r="B82" s="18" t="s">
        <v>26</v>
      </c>
      <c r="C82" s="24"/>
      <c r="D82" s="24"/>
      <c r="E82" s="24"/>
      <c r="F82" s="24"/>
      <c r="G82" s="24"/>
      <c r="H82" s="24"/>
      <c r="I82" s="24"/>
      <c r="J82" s="24"/>
      <c r="K82" s="24"/>
      <c r="L82" s="24"/>
      <c r="M82" s="24"/>
      <c r="N82" s="24"/>
      <c r="O82" s="27">
        <f>IF(ISNUMBER(AVERAGE(C82:N82)),AVERAGE(C82:N82),0)</f>
        <v>0</v>
      </c>
      <c r="P82" s="78">
        <f t="shared" si="14"/>
        <v>0</v>
      </c>
      <c r="Q82" s="78"/>
      <c r="T82" s="9"/>
      <c r="U82" s="9"/>
      <c r="V82" s="9"/>
    </row>
    <row r="83" spans="1:22" ht="18" x14ac:dyDescent="0.3">
      <c r="A83" s="111"/>
      <c r="B83" s="18" t="s">
        <v>37</v>
      </c>
      <c r="C83" s="26">
        <f>C82*0.109</f>
        <v>0</v>
      </c>
      <c r="D83" s="26">
        <f>D82*0.109</f>
        <v>0</v>
      </c>
      <c r="E83" s="26">
        <f>E82*0.109</f>
        <v>0</v>
      </c>
      <c r="F83" s="26">
        <f>F82*0.109</f>
        <v>0</v>
      </c>
      <c r="G83" s="26">
        <f>G82*0.109</f>
        <v>0</v>
      </c>
      <c r="H83" s="26">
        <f>H82*0.109</f>
        <v>0</v>
      </c>
      <c r="I83" s="26">
        <f>I82*0.109</f>
        <v>0</v>
      </c>
      <c r="J83" s="26">
        <f>J82*0.109</f>
        <v>0</v>
      </c>
      <c r="K83" s="26">
        <f>K82*0.109</f>
        <v>0</v>
      </c>
      <c r="L83" s="26">
        <f>L82*0.109</f>
        <v>0</v>
      </c>
      <c r="M83" s="26">
        <f>M82*0.109</f>
        <v>0</v>
      </c>
      <c r="N83" s="26">
        <f>N82*0.109</f>
        <v>0</v>
      </c>
      <c r="O83" s="27">
        <f t="shared" ref="O83:O84" si="15">AVERAGE(C83:N83)</f>
        <v>0</v>
      </c>
      <c r="P83" s="78">
        <f t="shared" si="14"/>
        <v>0</v>
      </c>
      <c r="Q83" s="78"/>
      <c r="T83" s="9"/>
      <c r="U83" s="9"/>
      <c r="V83" s="9"/>
    </row>
    <row r="84" spans="1:22" ht="15.6" x14ac:dyDescent="0.3">
      <c r="A84" s="111" t="s">
        <v>31</v>
      </c>
      <c r="B84" s="18" t="s">
        <v>26</v>
      </c>
      <c r="C84" s="26">
        <f>C82-C80</f>
        <v>0</v>
      </c>
      <c r="D84" s="26">
        <f>D82-D80</f>
        <v>0</v>
      </c>
      <c r="E84" s="26">
        <f>E82-E80</f>
        <v>0</v>
      </c>
      <c r="F84" s="26">
        <f>F82-F80</f>
        <v>0</v>
      </c>
      <c r="G84" s="26">
        <f>G82-G80</f>
        <v>0</v>
      </c>
      <c r="H84" s="26">
        <f>H82-H80</f>
        <v>0</v>
      </c>
      <c r="I84" s="26">
        <f>I82-I80</f>
        <v>0</v>
      </c>
      <c r="J84" s="26">
        <f>J82-J80</f>
        <v>0</v>
      </c>
      <c r="K84" s="26">
        <f>K82-K80</f>
        <v>0</v>
      </c>
      <c r="L84" s="26">
        <f>L82-L80</f>
        <v>0</v>
      </c>
      <c r="M84" s="26">
        <f>M82-M80</f>
        <v>0</v>
      </c>
      <c r="N84" s="26">
        <f>N82-N80</f>
        <v>0</v>
      </c>
      <c r="O84" s="27">
        <f t="shared" si="15"/>
        <v>0</v>
      </c>
      <c r="P84" s="78">
        <f t="shared" si="14"/>
        <v>0</v>
      </c>
      <c r="Q84" s="78"/>
      <c r="T84" s="9"/>
      <c r="U84" s="9"/>
      <c r="V84" s="9"/>
    </row>
    <row r="85" spans="1:22" ht="18" x14ac:dyDescent="0.3">
      <c r="A85" s="111"/>
      <c r="B85" s="18" t="s">
        <v>37</v>
      </c>
      <c r="C85" s="26">
        <f>C83-C81</f>
        <v>0</v>
      </c>
      <c r="D85" s="26">
        <f>D83-D81</f>
        <v>0</v>
      </c>
      <c r="E85" s="26">
        <f>E83-E81</f>
        <v>0</v>
      </c>
      <c r="F85" s="26">
        <f>F83-F81</f>
        <v>0</v>
      </c>
      <c r="G85" s="26">
        <f>G83-G81</f>
        <v>0</v>
      </c>
      <c r="H85" s="26">
        <f>H83-H81</f>
        <v>0</v>
      </c>
      <c r="I85" s="26">
        <f>I83-I81</f>
        <v>0</v>
      </c>
      <c r="J85" s="26">
        <f>J83-J81</f>
        <v>0</v>
      </c>
      <c r="K85" s="26">
        <f>K83-K81</f>
        <v>0</v>
      </c>
      <c r="L85" s="26">
        <f>L83-L81</f>
        <v>0</v>
      </c>
      <c r="M85" s="26">
        <f>M83-M81</f>
        <v>0</v>
      </c>
      <c r="N85" s="26">
        <f>N83-N81</f>
        <v>0</v>
      </c>
      <c r="O85" s="27">
        <f>AVERAGE(C85:N85)</f>
        <v>0</v>
      </c>
      <c r="P85" s="78">
        <f t="shared" ref="P85" si="16">SUM(C85:N85)</f>
        <v>0</v>
      </c>
      <c r="Q85" s="78"/>
      <c r="T85" s="9"/>
      <c r="U85" s="9"/>
      <c r="V85" s="9"/>
    </row>
    <row r="86" spans="1:22" s="1" customFormat="1" ht="15.6" x14ac:dyDescent="0.3">
      <c r="A86" s="19" t="s">
        <v>51</v>
      </c>
      <c r="B86" s="20"/>
      <c r="C86" s="21"/>
      <c r="D86" s="21"/>
      <c r="E86" s="21"/>
      <c r="F86" s="21"/>
      <c r="G86" s="21"/>
      <c r="H86" s="21"/>
      <c r="I86" s="21"/>
      <c r="J86" s="21"/>
      <c r="K86" s="21"/>
      <c r="L86" s="21"/>
      <c r="M86" s="21"/>
      <c r="N86" s="21"/>
      <c r="O86" s="21"/>
      <c r="P86" s="21"/>
      <c r="T86" s="9"/>
      <c r="U86" s="9"/>
      <c r="V86" s="9"/>
    </row>
    <row r="87" spans="1:22" s="1" customFormat="1" ht="15.6" x14ac:dyDescent="0.3">
      <c r="A87" s="22" t="s">
        <v>45</v>
      </c>
      <c r="B87" s="20"/>
      <c r="C87" s="21"/>
      <c r="D87" s="21"/>
      <c r="E87" s="21"/>
      <c r="F87" s="21"/>
      <c r="G87" s="21"/>
      <c r="H87" s="21"/>
      <c r="I87" s="21"/>
      <c r="J87" s="21"/>
      <c r="K87" s="21"/>
      <c r="L87" s="21"/>
      <c r="M87" s="21"/>
      <c r="N87" s="21"/>
      <c r="O87" s="21"/>
      <c r="P87" s="21"/>
      <c r="T87" s="9"/>
      <c r="U87" s="9"/>
      <c r="V87" s="9"/>
    </row>
    <row r="88" spans="1:22" ht="10.5" customHeight="1" x14ac:dyDescent="0.3">
      <c r="A88" s="10"/>
      <c r="T88" s="9"/>
      <c r="U88" s="9"/>
      <c r="V88" s="9"/>
    </row>
    <row r="89" spans="1:22" s="9" customFormat="1" ht="15.6" x14ac:dyDescent="0.3">
      <c r="A89" s="4" t="s">
        <v>136</v>
      </c>
    </row>
    <row r="90" spans="1:22" ht="18" x14ac:dyDescent="0.4">
      <c r="A90" s="76" t="s">
        <v>44</v>
      </c>
      <c r="B90" s="77"/>
      <c r="C90" s="120"/>
      <c r="D90" s="121"/>
      <c r="E90" s="121"/>
      <c r="F90" s="121"/>
      <c r="G90" s="121"/>
      <c r="H90" s="121"/>
      <c r="I90" s="121"/>
      <c r="J90" s="121"/>
      <c r="K90" s="121"/>
      <c r="L90" s="121"/>
      <c r="M90" s="121"/>
      <c r="N90" s="121"/>
      <c r="O90" s="121"/>
      <c r="P90" s="121"/>
      <c r="Q90" s="122"/>
      <c r="T90" s="9"/>
      <c r="U90" s="9"/>
      <c r="V90" s="9"/>
    </row>
    <row r="91" spans="1:22" s="9" customFormat="1" ht="66.75" customHeight="1" x14ac:dyDescent="0.3">
      <c r="A91" s="83"/>
      <c r="B91" s="83"/>
      <c r="C91" s="23" t="s">
        <v>12</v>
      </c>
      <c r="D91" s="23" t="s">
        <v>13</v>
      </c>
      <c r="E91" s="23" t="s">
        <v>14</v>
      </c>
      <c r="F91" s="23" t="s">
        <v>15</v>
      </c>
      <c r="G91" s="23" t="s">
        <v>16</v>
      </c>
      <c r="H91" s="23" t="s">
        <v>17</v>
      </c>
      <c r="I91" s="23" t="s">
        <v>18</v>
      </c>
      <c r="J91" s="23" t="s">
        <v>19</v>
      </c>
      <c r="K91" s="23" t="s">
        <v>20</v>
      </c>
      <c r="L91" s="23" t="s">
        <v>21</v>
      </c>
      <c r="M91" s="23" t="s">
        <v>22</v>
      </c>
      <c r="N91" s="23" t="s">
        <v>23</v>
      </c>
      <c r="O91" s="15" t="s">
        <v>24</v>
      </c>
      <c r="P91" s="83" t="s">
        <v>25</v>
      </c>
      <c r="Q91" s="83"/>
    </row>
    <row r="92" spans="1:22" s="1" customFormat="1" ht="15.6" x14ac:dyDescent="0.3">
      <c r="A92" s="110"/>
      <c r="B92" s="110"/>
      <c r="C92" s="14">
        <v>1</v>
      </c>
      <c r="D92" s="14">
        <v>2</v>
      </c>
      <c r="E92" s="14">
        <v>3</v>
      </c>
      <c r="F92" s="14">
        <v>4</v>
      </c>
      <c r="G92" s="14">
        <v>5</v>
      </c>
      <c r="H92" s="14">
        <v>6</v>
      </c>
      <c r="I92" s="14">
        <v>7</v>
      </c>
      <c r="J92" s="14">
        <v>8</v>
      </c>
      <c r="K92" s="14">
        <v>9</v>
      </c>
      <c r="L92" s="14">
        <v>10</v>
      </c>
      <c r="M92" s="14">
        <v>11</v>
      </c>
      <c r="N92" s="14">
        <v>12</v>
      </c>
      <c r="O92" s="14">
        <v>13</v>
      </c>
      <c r="P92" s="110">
        <v>14</v>
      </c>
      <c r="Q92" s="110"/>
      <c r="T92" s="9"/>
      <c r="U92" s="9"/>
      <c r="V92" s="9"/>
    </row>
    <row r="93" spans="1:22" ht="15.6" customHeight="1" x14ac:dyDescent="0.3">
      <c r="A93" s="111" t="s">
        <v>39</v>
      </c>
      <c r="B93" s="18" t="s">
        <v>26</v>
      </c>
      <c r="C93" s="24"/>
      <c r="D93" s="24"/>
      <c r="E93" s="24"/>
      <c r="F93" s="24"/>
      <c r="G93" s="24"/>
      <c r="H93" s="24"/>
      <c r="I93" s="24"/>
      <c r="J93" s="24"/>
      <c r="K93" s="24"/>
      <c r="L93" s="24"/>
      <c r="M93" s="24"/>
      <c r="N93" s="24"/>
      <c r="O93" s="27">
        <f>IF(ISNUMBER(AVERAGE(C93:N93)),AVERAGE(C93:N93),0)</f>
        <v>0</v>
      </c>
      <c r="P93" s="78">
        <f>SUM(C93:N93)</f>
        <v>0</v>
      </c>
      <c r="Q93" s="78"/>
      <c r="T93" s="9"/>
      <c r="U93" s="9"/>
      <c r="V93" s="9"/>
    </row>
    <row r="94" spans="1:22" ht="18" customHeight="1" x14ac:dyDescent="0.3">
      <c r="A94" s="111"/>
      <c r="B94" s="18" t="s">
        <v>37</v>
      </c>
      <c r="C94" s="26">
        <f>C93*0.109</f>
        <v>0</v>
      </c>
      <c r="D94" s="26">
        <f>D93*0.109</f>
        <v>0</v>
      </c>
      <c r="E94" s="26">
        <f>E93*0.109</f>
        <v>0</v>
      </c>
      <c r="F94" s="26">
        <f>F93*0.109</f>
        <v>0</v>
      </c>
      <c r="G94" s="26">
        <f>G93*0.109</f>
        <v>0</v>
      </c>
      <c r="H94" s="26">
        <f>H93*0.109</f>
        <v>0</v>
      </c>
      <c r="I94" s="26">
        <f>I93*0.109</f>
        <v>0</v>
      </c>
      <c r="J94" s="26">
        <f>J93*0.109</f>
        <v>0</v>
      </c>
      <c r="K94" s="26">
        <f>K93*0.109</f>
        <v>0</v>
      </c>
      <c r="L94" s="26">
        <f>L93*0.109</f>
        <v>0</v>
      </c>
      <c r="M94" s="26">
        <f>M93*0.109</f>
        <v>0</v>
      </c>
      <c r="N94" s="26">
        <f>N93*0.109</f>
        <v>0</v>
      </c>
      <c r="O94" s="27">
        <f>AVERAGE(C94:N94)</f>
        <v>0</v>
      </c>
      <c r="P94" s="78">
        <f t="shared" ref="P94:P97" si="17">SUM(C94:N94)</f>
        <v>0</v>
      </c>
      <c r="Q94" s="78"/>
      <c r="T94" s="9"/>
      <c r="U94" s="9"/>
      <c r="V94" s="9"/>
    </row>
    <row r="95" spans="1:22" ht="15.6" customHeight="1" x14ac:dyDescent="0.3">
      <c r="A95" s="111" t="s">
        <v>27</v>
      </c>
      <c r="B95" s="18" t="s">
        <v>26</v>
      </c>
      <c r="C95" s="24"/>
      <c r="D95" s="24"/>
      <c r="E95" s="24"/>
      <c r="F95" s="24"/>
      <c r="G95" s="24"/>
      <c r="H95" s="24"/>
      <c r="I95" s="24"/>
      <c r="J95" s="24"/>
      <c r="K95" s="24"/>
      <c r="L95" s="24"/>
      <c r="M95" s="24"/>
      <c r="N95" s="24"/>
      <c r="O95" s="27">
        <f>IF(ISNUMBER(AVERAGE(C95:N95)),AVERAGE(C95:N95),0)</f>
        <v>0</v>
      </c>
      <c r="P95" s="78">
        <f t="shared" si="17"/>
        <v>0</v>
      </c>
      <c r="Q95" s="78"/>
      <c r="T95" s="9"/>
      <c r="U95" s="9"/>
      <c r="V95" s="9"/>
    </row>
    <row r="96" spans="1:22" ht="18" x14ac:dyDescent="0.3">
      <c r="A96" s="111"/>
      <c r="B96" s="18" t="s">
        <v>37</v>
      </c>
      <c r="C96" s="26">
        <f>C95*0.109</f>
        <v>0</v>
      </c>
      <c r="D96" s="26">
        <f>D95*0.109</f>
        <v>0</v>
      </c>
      <c r="E96" s="26">
        <f>E95*0.109</f>
        <v>0</v>
      </c>
      <c r="F96" s="26">
        <f>F95*0.109</f>
        <v>0</v>
      </c>
      <c r="G96" s="26">
        <f>G95*0.109</f>
        <v>0</v>
      </c>
      <c r="H96" s="26">
        <f>H95*0.109</f>
        <v>0</v>
      </c>
      <c r="I96" s="26">
        <f>I95*0.109</f>
        <v>0</v>
      </c>
      <c r="J96" s="26">
        <f>J95*0.109</f>
        <v>0</v>
      </c>
      <c r="K96" s="26">
        <f>K95*0.109</f>
        <v>0</v>
      </c>
      <c r="L96" s="26">
        <f>L95*0.109</f>
        <v>0</v>
      </c>
      <c r="M96" s="26">
        <f>M95*0.109</f>
        <v>0</v>
      </c>
      <c r="N96" s="26">
        <f>N95*0.109</f>
        <v>0</v>
      </c>
      <c r="O96" s="27">
        <f t="shared" ref="O96:O97" si="18">AVERAGE(C96:N96)</f>
        <v>0</v>
      </c>
      <c r="P96" s="78">
        <f t="shared" si="17"/>
        <v>0</v>
      </c>
      <c r="Q96" s="78"/>
      <c r="T96" s="9"/>
      <c r="U96" s="9"/>
      <c r="V96" s="9"/>
    </row>
    <row r="97" spans="1:22" ht="15.6" x14ac:dyDescent="0.3">
      <c r="A97" s="111" t="s">
        <v>31</v>
      </c>
      <c r="B97" s="18" t="s">
        <v>26</v>
      </c>
      <c r="C97" s="26">
        <f>C95-C93</f>
        <v>0</v>
      </c>
      <c r="D97" s="26">
        <f>D95-D93</f>
        <v>0</v>
      </c>
      <c r="E97" s="26">
        <f>E95-E93</f>
        <v>0</v>
      </c>
      <c r="F97" s="26">
        <f>F95-F93</f>
        <v>0</v>
      </c>
      <c r="G97" s="26">
        <f>G95-G93</f>
        <v>0</v>
      </c>
      <c r="H97" s="26">
        <f>H95-H93</f>
        <v>0</v>
      </c>
      <c r="I97" s="26">
        <f>I95-I93</f>
        <v>0</v>
      </c>
      <c r="J97" s="26">
        <f>J95-J93</f>
        <v>0</v>
      </c>
      <c r="K97" s="26">
        <f>K95-K93</f>
        <v>0</v>
      </c>
      <c r="L97" s="26">
        <f>L95-L93</f>
        <v>0</v>
      </c>
      <c r="M97" s="26">
        <f>M95-M93</f>
        <v>0</v>
      </c>
      <c r="N97" s="26">
        <f>N95-N93</f>
        <v>0</v>
      </c>
      <c r="O97" s="27">
        <f t="shared" si="18"/>
        <v>0</v>
      </c>
      <c r="P97" s="78">
        <f t="shared" si="17"/>
        <v>0</v>
      </c>
      <c r="Q97" s="78"/>
      <c r="T97" s="9"/>
      <c r="U97" s="9"/>
      <c r="V97" s="9"/>
    </row>
    <row r="98" spans="1:22" ht="18" x14ac:dyDescent="0.3">
      <c r="A98" s="111"/>
      <c r="B98" s="18" t="s">
        <v>37</v>
      </c>
      <c r="C98" s="26">
        <f>C96-C94</f>
        <v>0</v>
      </c>
      <c r="D98" s="26">
        <f>D96-D94</f>
        <v>0</v>
      </c>
      <c r="E98" s="26">
        <f>E96-E94</f>
        <v>0</v>
      </c>
      <c r="F98" s="26">
        <f>F96-F94</f>
        <v>0</v>
      </c>
      <c r="G98" s="26">
        <f>G96-G94</f>
        <v>0</v>
      </c>
      <c r="H98" s="26">
        <f>H96-H94</f>
        <v>0</v>
      </c>
      <c r="I98" s="26">
        <f>I96-I94</f>
        <v>0</v>
      </c>
      <c r="J98" s="26">
        <f>J96-J94</f>
        <v>0</v>
      </c>
      <c r="K98" s="26">
        <f>K96-K94</f>
        <v>0</v>
      </c>
      <c r="L98" s="26">
        <f>L96-L94</f>
        <v>0</v>
      </c>
      <c r="M98" s="26">
        <f>M96-M94</f>
        <v>0</v>
      </c>
      <c r="N98" s="26">
        <f>N96-N94</f>
        <v>0</v>
      </c>
      <c r="O98" s="27">
        <f>AVERAGE(C98:N98)</f>
        <v>0</v>
      </c>
      <c r="P98" s="78">
        <f t="shared" ref="P98" si="19">SUM(C98:N98)</f>
        <v>0</v>
      </c>
      <c r="Q98" s="78"/>
      <c r="T98" s="9"/>
      <c r="U98" s="9"/>
      <c r="V98" s="9"/>
    </row>
    <row r="99" spans="1:22" s="1" customFormat="1" ht="15.6" x14ac:dyDescent="0.3">
      <c r="A99" s="19" t="s">
        <v>51</v>
      </c>
      <c r="B99" s="20"/>
      <c r="C99" s="21"/>
      <c r="D99" s="21"/>
      <c r="E99" s="21"/>
      <c r="F99" s="21"/>
      <c r="G99" s="21"/>
      <c r="H99" s="21"/>
      <c r="I99" s="21"/>
      <c r="J99" s="21"/>
      <c r="K99" s="21"/>
      <c r="L99" s="21"/>
      <c r="M99" s="21"/>
      <c r="N99" s="21"/>
      <c r="O99" s="21"/>
      <c r="P99" s="21"/>
      <c r="T99" s="9"/>
      <c r="U99" s="9"/>
      <c r="V99" s="9"/>
    </row>
    <row r="100" spans="1:22" s="1" customFormat="1" ht="15.6" x14ac:dyDescent="0.3">
      <c r="A100" s="22" t="s">
        <v>45</v>
      </c>
      <c r="B100" s="20"/>
      <c r="C100" s="21"/>
      <c r="D100" s="21"/>
      <c r="E100" s="21"/>
      <c r="F100" s="21"/>
      <c r="G100" s="21"/>
      <c r="H100" s="21"/>
      <c r="I100" s="21"/>
      <c r="J100" s="21"/>
      <c r="K100" s="21"/>
      <c r="L100" s="21"/>
      <c r="M100" s="21"/>
      <c r="N100" s="21"/>
      <c r="O100" s="21"/>
      <c r="P100" s="21"/>
      <c r="T100" s="9"/>
      <c r="U100" s="9"/>
      <c r="V100" s="9"/>
    </row>
    <row r="101" spans="1:22" ht="10.5" customHeight="1" x14ac:dyDescent="0.3">
      <c r="A101" s="10"/>
      <c r="T101" s="9"/>
      <c r="U101" s="9"/>
      <c r="V101" s="9"/>
    </row>
    <row r="102" spans="1:22" ht="15.6" x14ac:dyDescent="0.3">
      <c r="A102" s="4" t="s">
        <v>54</v>
      </c>
      <c r="B102" s="9"/>
      <c r="C102" s="9"/>
      <c r="D102" s="9"/>
      <c r="E102" s="9"/>
      <c r="F102" s="9"/>
      <c r="G102" s="9"/>
      <c r="H102" s="9"/>
      <c r="I102" s="9"/>
      <c r="J102" s="9"/>
      <c r="K102" s="9"/>
      <c r="L102" s="9"/>
      <c r="M102" s="9"/>
      <c r="N102" s="9"/>
      <c r="O102" s="9"/>
      <c r="P102" s="9"/>
      <c r="T102" s="9"/>
      <c r="U102" s="9"/>
      <c r="V102" s="9"/>
    </row>
    <row r="103" spans="1:22" ht="15.6" x14ac:dyDescent="0.3">
      <c r="A103" s="76" t="s">
        <v>33</v>
      </c>
      <c r="B103" s="77"/>
      <c r="C103" s="79"/>
      <c r="D103" s="80"/>
      <c r="E103" s="80"/>
      <c r="F103" s="80"/>
      <c r="G103" s="80"/>
      <c r="H103" s="80"/>
      <c r="I103" s="80"/>
      <c r="J103" s="80"/>
      <c r="K103" s="80"/>
      <c r="L103" s="80"/>
      <c r="M103" s="80"/>
      <c r="N103" s="80"/>
      <c r="O103" s="80"/>
      <c r="P103" s="80"/>
      <c r="Q103" s="81"/>
    </row>
    <row r="104" spans="1:22" ht="18" x14ac:dyDescent="0.4">
      <c r="A104" s="76" t="s">
        <v>61</v>
      </c>
      <c r="B104" s="77"/>
      <c r="C104" s="120"/>
      <c r="D104" s="121"/>
      <c r="E104" s="121"/>
      <c r="F104" s="121"/>
      <c r="G104" s="121"/>
      <c r="H104" s="121"/>
      <c r="I104" s="121"/>
      <c r="J104" s="121"/>
      <c r="K104" s="121"/>
      <c r="L104" s="121"/>
      <c r="M104" s="121"/>
      <c r="N104" s="121"/>
      <c r="O104" s="121"/>
      <c r="P104" s="121"/>
      <c r="Q104" s="122"/>
    </row>
    <row r="105" spans="1:22" ht="63" customHeight="1" x14ac:dyDescent="0.25">
      <c r="A105" s="83"/>
      <c r="B105" s="83"/>
      <c r="C105" s="23" t="s">
        <v>12</v>
      </c>
      <c r="D105" s="23" t="s">
        <v>13</v>
      </c>
      <c r="E105" s="23" t="s">
        <v>14</v>
      </c>
      <c r="F105" s="23" t="s">
        <v>15</v>
      </c>
      <c r="G105" s="23" t="s">
        <v>16</v>
      </c>
      <c r="H105" s="23" t="s">
        <v>17</v>
      </c>
      <c r="I105" s="23" t="s">
        <v>18</v>
      </c>
      <c r="J105" s="23" t="s">
        <v>19</v>
      </c>
      <c r="K105" s="23" t="s">
        <v>20</v>
      </c>
      <c r="L105" s="23" t="s">
        <v>21</v>
      </c>
      <c r="M105" s="23" t="s">
        <v>22</v>
      </c>
      <c r="N105" s="23" t="s">
        <v>23</v>
      </c>
      <c r="O105" s="15" t="s">
        <v>24</v>
      </c>
      <c r="P105" s="83" t="s">
        <v>25</v>
      </c>
      <c r="Q105" s="83"/>
    </row>
    <row r="106" spans="1:22" s="1" customFormat="1" ht="10.199999999999999" x14ac:dyDescent="0.2">
      <c r="A106" s="110"/>
      <c r="B106" s="110"/>
      <c r="C106" s="14">
        <v>1</v>
      </c>
      <c r="D106" s="14">
        <v>2</v>
      </c>
      <c r="E106" s="14">
        <v>3</v>
      </c>
      <c r="F106" s="14">
        <v>4</v>
      </c>
      <c r="G106" s="14">
        <v>5</v>
      </c>
      <c r="H106" s="14">
        <v>6</v>
      </c>
      <c r="I106" s="14">
        <v>7</v>
      </c>
      <c r="J106" s="14">
        <v>8</v>
      </c>
      <c r="K106" s="14">
        <v>9</v>
      </c>
      <c r="L106" s="14">
        <v>10</v>
      </c>
      <c r="M106" s="14">
        <v>11</v>
      </c>
      <c r="N106" s="14">
        <v>12</v>
      </c>
      <c r="O106" s="14">
        <v>13</v>
      </c>
      <c r="P106" s="110">
        <v>14</v>
      </c>
      <c r="Q106" s="110"/>
    </row>
    <row r="107" spans="1:22" ht="15.6" x14ac:dyDescent="0.25">
      <c r="A107" s="111" t="s">
        <v>27</v>
      </c>
      <c r="B107" s="18" t="s">
        <v>142</v>
      </c>
      <c r="C107" s="24"/>
      <c r="D107" s="24"/>
      <c r="E107" s="24"/>
      <c r="F107" s="24"/>
      <c r="G107" s="24"/>
      <c r="H107" s="24"/>
      <c r="I107" s="24"/>
      <c r="J107" s="24"/>
      <c r="K107" s="24"/>
      <c r="L107" s="24"/>
      <c r="M107" s="24"/>
      <c r="N107" s="24"/>
      <c r="O107" s="27">
        <f>IF(ISNUMBER(AVERAGE(C107:N107)),AVERAGE(C107:N107),0)</f>
        <v>0</v>
      </c>
      <c r="P107" s="128">
        <f>SUM(C107:N107)</f>
        <v>0</v>
      </c>
      <c r="Q107" s="128"/>
    </row>
    <row r="108" spans="1:22" ht="18" x14ac:dyDescent="0.25">
      <c r="A108" s="111"/>
      <c r="B108" s="18" t="s">
        <v>38</v>
      </c>
      <c r="C108" s="24">
        <f>$C$104*C107</f>
        <v>0</v>
      </c>
      <c r="D108" s="24">
        <f t="shared" ref="D108:N108" si="20">$C$104*D107</f>
        <v>0</v>
      </c>
      <c r="E108" s="24">
        <f t="shared" si="20"/>
        <v>0</v>
      </c>
      <c r="F108" s="24">
        <f t="shared" si="20"/>
        <v>0</v>
      </c>
      <c r="G108" s="24">
        <f t="shared" si="20"/>
        <v>0</v>
      </c>
      <c r="H108" s="24">
        <f t="shared" si="20"/>
        <v>0</v>
      </c>
      <c r="I108" s="24">
        <f t="shared" si="20"/>
        <v>0</v>
      </c>
      <c r="J108" s="24">
        <f t="shared" si="20"/>
        <v>0</v>
      </c>
      <c r="K108" s="24">
        <f t="shared" si="20"/>
        <v>0</v>
      </c>
      <c r="L108" s="24">
        <f t="shared" si="20"/>
        <v>0</v>
      </c>
      <c r="M108" s="24">
        <f t="shared" si="20"/>
        <v>0</v>
      </c>
      <c r="N108" s="24">
        <f t="shared" si="20"/>
        <v>0</v>
      </c>
      <c r="O108" s="25">
        <f>AVERAGE(C108:N108)</f>
        <v>0</v>
      </c>
      <c r="P108" s="128">
        <f>SUM(C108:N108)</f>
        <v>0</v>
      </c>
      <c r="Q108" s="128"/>
    </row>
    <row r="109" spans="1:22" s="1" customFormat="1" ht="11.4" x14ac:dyDescent="0.2">
      <c r="A109" s="19" t="s">
        <v>62</v>
      </c>
    </row>
    <row r="110" spans="1:22" s="1" customFormat="1" ht="10.199999999999999" x14ac:dyDescent="0.2">
      <c r="A110" s="19"/>
    </row>
    <row r="111" spans="1:22" ht="15.6" x14ac:dyDescent="0.3">
      <c r="A111" s="76" t="s">
        <v>33</v>
      </c>
      <c r="B111" s="77"/>
      <c r="C111" s="79"/>
      <c r="D111" s="80"/>
      <c r="E111" s="80"/>
      <c r="F111" s="80"/>
      <c r="G111" s="80"/>
      <c r="H111" s="80"/>
      <c r="I111" s="80"/>
      <c r="J111" s="80"/>
      <c r="K111" s="80"/>
      <c r="L111" s="80"/>
      <c r="M111" s="80"/>
      <c r="N111" s="80"/>
      <c r="O111" s="80"/>
      <c r="P111" s="80"/>
      <c r="Q111" s="81"/>
    </row>
    <row r="112" spans="1:22" ht="18" x14ac:dyDescent="0.4">
      <c r="A112" s="76" t="s">
        <v>61</v>
      </c>
      <c r="B112" s="77"/>
      <c r="C112" s="120"/>
      <c r="D112" s="121"/>
      <c r="E112" s="121"/>
      <c r="F112" s="121"/>
      <c r="G112" s="121"/>
      <c r="H112" s="121"/>
      <c r="I112" s="121"/>
      <c r="J112" s="121"/>
      <c r="K112" s="121"/>
      <c r="L112" s="121"/>
      <c r="M112" s="121"/>
      <c r="N112" s="121"/>
      <c r="O112" s="121"/>
      <c r="P112" s="121"/>
      <c r="Q112" s="122"/>
    </row>
    <row r="113" spans="1:17" ht="63" customHeight="1" x14ac:dyDescent="0.25">
      <c r="A113" s="83"/>
      <c r="B113" s="83"/>
      <c r="C113" s="23" t="s">
        <v>12</v>
      </c>
      <c r="D113" s="23" t="s">
        <v>13</v>
      </c>
      <c r="E113" s="23" t="s">
        <v>14</v>
      </c>
      <c r="F113" s="23" t="s">
        <v>15</v>
      </c>
      <c r="G113" s="23" t="s">
        <v>16</v>
      </c>
      <c r="H113" s="23" t="s">
        <v>17</v>
      </c>
      <c r="I113" s="23" t="s">
        <v>18</v>
      </c>
      <c r="J113" s="23" t="s">
        <v>19</v>
      </c>
      <c r="K113" s="23" t="s">
        <v>20</v>
      </c>
      <c r="L113" s="23" t="s">
        <v>21</v>
      </c>
      <c r="M113" s="23" t="s">
        <v>22</v>
      </c>
      <c r="N113" s="23" t="s">
        <v>23</v>
      </c>
      <c r="O113" s="15" t="s">
        <v>24</v>
      </c>
      <c r="P113" s="83" t="s">
        <v>25</v>
      </c>
      <c r="Q113" s="83"/>
    </row>
    <row r="114" spans="1:17" s="1" customFormat="1" ht="10.199999999999999" x14ac:dyDescent="0.2">
      <c r="A114" s="110"/>
      <c r="B114" s="110"/>
      <c r="C114" s="14">
        <v>1</v>
      </c>
      <c r="D114" s="14">
        <v>2</v>
      </c>
      <c r="E114" s="14">
        <v>3</v>
      </c>
      <c r="F114" s="14">
        <v>4</v>
      </c>
      <c r="G114" s="14">
        <v>5</v>
      </c>
      <c r="H114" s="14">
        <v>6</v>
      </c>
      <c r="I114" s="14">
        <v>7</v>
      </c>
      <c r="J114" s="14">
        <v>8</v>
      </c>
      <c r="K114" s="14">
        <v>9</v>
      </c>
      <c r="L114" s="14">
        <v>10</v>
      </c>
      <c r="M114" s="14">
        <v>11</v>
      </c>
      <c r="N114" s="14">
        <v>12</v>
      </c>
      <c r="O114" s="14">
        <v>13</v>
      </c>
      <c r="P114" s="110">
        <v>14</v>
      </c>
      <c r="Q114" s="110"/>
    </row>
    <row r="115" spans="1:17" ht="15.6" x14ac:dyDescent="0.25">
      <c r="A115" s="111" t="s">
        <v>27</v>
      </c>
      <c r="B115" s="18" t="s">
        <v>143</v>
      </c>
      <c r="C115" s="24"/>
      <c r="D115" s="24"/>
      <c r="E115" s="24"/>
      <c r="F115" s="24"/>
      <c r="G115" s="24"/>
      <c r="H115" s="24"/>
      <c r="I115" s="24"/>
      <c r="J115" s="24"/>
      <c r="K115" s="24"/>
      <c r="L115" s="24"/>
      <c r="M115" s="24"/>
      <c r="N115" s="24"/>
      <c r="O115" s="27">
        <f>IF(ISNUMBER(AVERAGE(C115:N115)),AVERAGE(C115:N115),0)</f>
        <v>0</v>
      </c>
      <c r="P115" s="128">
        <f>SUM(C115:N115)</f>
        <v>0</v>
      </c>
      <c r="Q115" s="128"/>
    </row>
    <row r="116" spans="1:17" ht="18" x14ac:dyDescent="0.25">
      <c r="A116" s="111"/>
      <c r="B116" s="18" t="s">
        <v>38</v>
      </c>
      <c r="C116" s="24">
        <f>$C$104*C115</f>
        <v>0</v>
      </c>
      <c r="D116" s="24">
        <f t="shared" ref="D116:N116" si="21">$C$104*D115</f>
        <v>0</v>
      </c>
      <c r="E116" s="24">
        <f t="shared" si="21"/>
        <v>0</v>
      </c>
      <c r="F116" s="24">
        <f t="shared" si="21"/>
        <v>0</v>
      </c>
      <c r="G116" s="24">
        <f t="shared" si="21"/>
        <v>0</v>
      </c>
      <c r="H116" s="24">
        <f t="shared" si="21"/>
        <v>0</v>
      </c>
      <c r="I116" s="24">
        <f t="shared" si="21"/>
        <v>0</v>
      </c>
      <c r="J116" s="24">
        <f t="shared" si="21"/>
        <v>0</v>
      </c>
      <c r="K116" s="24">
        <f t="shared" si="21"/>
        <v>0</v>
      </c>
      <c r="L116" s="24">
        <f t="shared" si="21"/>
        <v>0</v>
      </c>
      <c r="M116" s="24">
        <f t="shared" si="21"/>
        <v>0</v>
      </c>
      <c r="N116" s="24">
        <f t="shared" si="21"/>
        <v>0</v>
      </c>
      <c r="O116" s="25">
        <f>AVERAGE(C116:N116)</f>
        <v>0</v>
      </c>
      <c r="P116" s="128">
        <f>SUM(C116:N116)</f>
        <v>0</v>
      </c>
      <c r="Q116" s="128"/>
    </row>
    <row r="117" spans="1:17" s="1" customFormat="1" ht="11.4" x14ac:dyDescent="0.2">
      <c r="A117" s="19" t="s">
        <v>62</v>
      </c>
    </row>
    <row r="119" spans="1:17" ht="16.2" x14ac:dyDescent="0.35">
      <c r="A119" s="4" t="s">
        <v>55</v>
      </c>
    </row>
    <row r="120" spans="1:17" ht="174" customHeight="1" x14ac:dyDescent="0.25">
      <c r="A120" s="103" t="s">
        <v>137</v>
      </c>
      <c r="B120" s="104"/>
      <c r="C120" s="100" t="s">
        <v>139</v>
      </c>
      <c r="D120" s="101"/>
      <c r="E120" s="102"/>
      <c r="F120" s="100" t="s">
        <v>140</v>
      </c>
      <c r="G120" s="101"/>
      <c r="H120" s="102"/>
      <c r="I120" s="103" t="s">
        <v>141</v>
      </c>
      <c r="J120" s="105"/>
      <c r="K120" s="104"/>
      <c r="L120" s="103" t="s">
        <v>141</v>
      </c>
      <c r="M120" s="105"/>
      <c r="N120" s="104"/>
      <c r="O120" s="103" t="s">
        <v>138</v>
      </c>
      <c r="P120" s="105"/>
      <c r="Q120" s="104"/>
    </row>
    <row r="121" spans="1:17" x14ac:dyDescent="0.25">
      <c r="A121" s="134">
        <v>1</v>
      </c>
      <c r="B121" s="135"/>
      <c r="C121" s="134">
        <v>2</v>
      </c>
      <c r="D121" s="136"/>
      <c r="E121" s="135"/>
      <c r="F121" s="134">
        <v>3</v>
      </c>
      <c r="G121" s="136"/>
      <c r="H121" s="135"/>
      <c r="I121" s="134">
        <v>4</v>
      </c>
      <c r="J121" s="136"/>
      <c r="K121" s="135"/>
      <c r="L121" s="134">
        <v>5</v>
      </c>
      <c r="M121" s="136"/>
      <c r="N121" s="135"/>
      <c r="O121" s="134">
        <v>6</v>
      </c>
      <c r="P121" s="136"/>
      <c r="Q121" s="135"/>
    </row>
    <row r="122" spans="1:17" ht="15.6" x14ac:dyDescent="0.25">
      <c r="A122" s="132">
        <f>Q46+P59+P72+P85+P98</f>
        <v>0</v>
      </c>
      <c r="B122" s="133"/>
      <c r="C122" s="132">
        <f>P115</f>
        <v>0</v>
      </c>
      <c r="D122" s="137"/>
      <c r="E122" s="133"/>
      <c r="F122" s="132">
        <f>P107</f>
        <v>0</v>
      </c>
      <c r="G122" s="137"/>
      <c r="H122" s="133"/>
      <c r="I122" s="132"/>
      <c r="J122" s="137"/>
      <c r="K122" s="133"/>
      <c r="L122" s="132"/>
      <c r="M122" s="137"/>
      <c r="N122" s="133"/>
      <c r="O122" s="138">
        <f>A122+P108+P116</f>
        <v>0</v>
      </c>
      <c r="P122" s="139"/>
      <c r="Q122" s="140"/>
    </row>
    <row r="124" spans="1:17" ht="15.6" x14ac:dyDescent="0.25">
      <c r="A124" s="8" t="s">
        <v>53</v>
      </c>
      <c r="B124" s="8"/>
    </row>
    <row r="125" spans="1:17" s="1" customFormat="1" ht="10.199999999999999" x14ac:dyDescent="0.2">
      <c r="A125" s="19" t="s">
        <v>144</v>
      </c>
      <c r="B125" s="19"/>
    </row>
    <row r="126" spans="1:17" ht="64.5" customHeight="1" x14ac:dyDescent="0.25">
      <c r="A126" s="124"/>
      <c r="B126" s="125"/>
      <c r="C126" s="125"/>
      <c r="D126" s="125"/>
      <c r="E126" s="125"/>
      <c r="F126" s="125"/>
      <c r="G126" s="125"/>
      <c r="H126" s="125"/>
      <c r="I126" s="125"/>
      <c r="J126" s="125"/>
      <c r="K126" s="125"/>
      <c r="L126" s="125"/>
      <c r="M126" s="125"/>
      <c r="N126" s="125"/>
      <c r="O126" s="125"/>
      <c r="P126" s="125"/>
      <c r="Q126" s="126"/>
    </row>
    <row r="128" spans="1:17" ht="15.6" x14ac:dyDescent="0.25">
      <c r="A128" s="8" t="s">
        <v>52</v>
      </c>
      <c r="B128" s="8"/>
    </row>
    <row r="129" spans="1:18" ht="58.5" customHeight="1" x14ac:dyDescent="0.25">
      <c r="A129" s="124"/>
      <c r="B129" s="125"/>
      <c r="C129" s="125"/>
      <c r="D129" s="125"/>
      <c r="E129" s="125"/>
      <c r="F129" s="125"/>
      <c r="G129" s="125"/>
      <c r="H129" s="125"/>
      <c r="I129" s="125"/>
      <c r="J129" s="125"/>
      <c r="K129" s="125"/>
      <c r="L129" s="125"/>
      <c r="M129" s="125"/>
      <c r="N129" s="125"/>
      <c r="O129" s="125"/>
      <c r="P129" s="125"/>
      <c r="Q129" s="126"/>
    </row>
    <row r="130" spans="1:18" x14ac:dyDescent="0.25">
      <c r="A130" s="13"/>
      <c r="B130" s="13"/>
      <c r="C130" s="13"/>
      <c r="D130" s="13"/>
      <c r="E130" s="13"/>
      <c r="F130" s="13"/>
      <c r="G130" s="13"/>
      <c r="H130" s="13"/>
      <c r="I130" s="13"/>
      <c r="J130" s="13"/>
      <c r="K130" s="13"/>
      <c r="L130" s="13"/>
      <c r="M130" s="13"/>
      <c r="N130" s="13"/>
      <c r="O130" s="13"/>
      <c r="P130" s="13"/>
      <c r="Q130" s="13"/>
    </row>
    <row r="131" spans="1:18" s="9" customFormat="1" ht="110.4" customHeight="1" x14ac:dyDescent="0.3">
      <c r="A131" s="127" t="s">
        <v>60</v>
      </c>
      <c r="B131" s="127"/>
      <c r="C131" s="127"/>
      <c r="D131" s="127"/>
      <c r="E131" s="127"/>
      <c r="F131" s="127"/>
      <c r="G131" s="127"/>
      <c r="H131" s="127"/>
      <c r="I131" s="127"/>
      <c r="J131" s="127"/>
      <c r="K131" s="127"/>
      <c r="L131" s="127"/>
      <c r="M131" s="127"/>
      <c r="N131" s="127"/>
      <c r="O131" s="127"/>
      <c r="P131" s="127"/>
      <c r="Q131" s="127"/>
    </row>
    <row r="132" spans="1:18" x14ac:dyDescent="0.25">
      <c r="A132" s="13"/>
      <c r="B132" s="13"/>
      <c r="C132" s="13"/>
      <c r="D132" s="13"/>
      <c r="E132" s="13"/>
      <c r="F132" s="13"/>
      <c r="G132" s="13"/>
      <c r="H132" s="13"/>
      <c r="I132" s="13"/>
      <c r="J132" s="13"/>
      <c r="K132" s="13"/>
      <c r="L132" s="13"/>
      <c r="M132" s="13"/>
      <c r="N132" s="13"/>
      <c r="O132" s="13"/>
      <c r="P132" s="13"/>
      <c r="Q132" s="13"/>
    </row>
    <row r="133" spans="1:18" x14ac:dyDescent="0.25">
      <c r="A133" s="141" t="s">
        <v>145</v>
      </c>
      <c r="B133" s="141"/>
      <c r="C133" s="142"/>
      <c r="G133" s="143" t="s">
        <v>146</v>
      </c>
    </row>
    <row r="134" spans="1:18" x14ac:dyDescent="0.25">
      <c r="A134" s="141"/>
      <c r="B134" s="141"/>
      <c r="D134" s="144"/>
    </row>
    <row r="135" spans="1:18" x14ac:dyDescent="0.25">
      <c r="A135" s="145" t="s">
        <v>147</v>
      </c>
      <c r="B135" s="145"/>
      <c r="C135" s="145"/>
      <c r="D135" s="145"/>
      <c r="E135" s="145"/>
      <c r="F135" s="145"/>
      <c r="G135" s="145"/>
      <c r="H135" s="145"/>
      <c r="I135" s="145"/>
      <c r="J135" s="145"/>
      <c r="K135" s="145"/>
      <c r="L135" s="145"/>
      <c r="M135" s="145"/>
      <c r="N135" s="145"/>
      <c r="O135" s="145"/>
      <c r="P135" s="145"/>
      <c r="Q135" s="145"/>
      <c r="R135" s="145"/>
    </row>
  </sheetData>
  <mergeCells count="190">
    <mergeCell ref="A135:R135"/>
    <mergeCell ref="A111:B111"/>
    <mergeCell ref="C111:Q111"/>
    <mergeCell ref="A113:B113"/>
    <mergeCell ref="P113:Q113"/>
    <mergeCell ref="A114:B114"/>
    <mergeCell ref="P114:Q114"/>
    <mergeCell ref="A115:A116"/>
    <mergeCell ref="P115:Q115"/>
    <mergeCell ref="P116:Q116"/>
    <mergeCell ref="C122:E122"/>
    <mergeCell ref="F120:H120"/>
    <mergeCell ref="F121:H121"/>
    <mergeCell ref="F122:H122"/>
    <mergeCell ref="O120:Q120"/>
    <mergeCell ref="O121:Q121"/>
    <mergeCell ref="O122:Q122"/>
    <mergeCell ref="I120:K120"/>
    <mergeCell ref="I121:K121"/>
    <mergeCell ref="I122:K122"/>
    <mergeCell ref="L120:N120"/>
    <mergeCell ref="L122:N122"/>
    <mergeCell ref="L121:N121"/>
    <mergeCell ref="A95:A96"/>
    <mergeCell ref="P95:Q95"/>
    <mergeCell ref="P96:Q96"/>
    <mergeCell ref="A97:A98"/>
    <mergeCell ref="P97:Q97"/>
    <mergeCell ref="P98:Q98"/>
    <mergeCell ref="A90:B90"/>
    <mergeCell ref="C90:Q90"/>
    <mergeCell ref="A91:B91"/>
    <mergeCell ref="P91:Q91"/>
    <mergeCell ref="A92:B92"/>
    <mergeCell ref="P92:Q92"/>
    <mergeCell ref="A93:A94"/>
    <mergeCell ref="P93:Q93"/>
    <mergeCell ref="P94:Q94"/>
    <mergeCell ref="A82:A83"/>
    <mergeCell ref="P82:Q82"/>
    <mergeCell ref="P83:Q83"/>
    <mergeCell ref="A84:A85"/>
    <mergeCell ref="P84:Q84"/>
    <mergeCell ref="P85:Q85"/>
    <mergeCell ref="A77:B77"/>
    <mergeCell ref="C77:Q77"/>
    <mergeCell ref="A78:B78"/>
    <mergeCell ref="P78:Q78"/>
    <mergeCell ref="A79:B79"/>
    <mergeCell ref="P79:Q79"/>
    <mergeCell ref="A80:A81"/>
    <mergeCell ref="P80:Q80"/>
    <mergeCell ref="P81:Q81"/>
    <mergeCell ref="G26:J26"/>
    <mergeCell ref="A24:B24"/>
    <mergeCell ref="C24:F24"/>
    <mergeCell ref="G24:J24"/>
    <mergeCell ref="K24:M24"/>
    <mergeCell ref="N24:Q24"/>
    <mergeCell ref="A25:B25"/>
    <mergeCell ref="C25:F25"/>
    <mergeCell ref="G25:J25"/>
    <mergeCell ref="K25:M25"/>
    <mergeCell ref="N25:Q25"/>
    <mergeCell ref="C30:Q30"/>
    <mergeCell ref="A31:B31"/>
    <mergeCell ref="C31:Q31"/>
    <mergeCell ref="A32:B32"/>
    <mergeCell ref="C32:Q32"/>
    <mergeCell ref="A129:Q129"/>
    <mergeCell ref="A131:Q131"/>
    <mergeCell ref="P106:Q106"/>
    <mergeCell ref="P107:Q107"/>
    <mergeCell ref="P108:Q108"/>
    <mergeCell ref="C112:Q112"/>
    <mergeCell ref="C120:E120"/>
    <mergeCell ref="A126:Q126"/>
    <mergeCell ref="A112:B112"/>
    <mergeCell ref="A120:B120"/>
    <mergeCell ref="A121:B121"/>
    <mergeCell ref="A122:B122"/>
    <mergeCell ref="C121:E121"/>
    <mergeCell ref="A64:B64"/>
    <mergeCell ref="C64:Q64"/>
    <mergeCell ref="C104:Q104"/>
    <mergeCell ref="P105:Q105"/>
    <mergeCell ref="P65:Q65"/>
    <mergeCell ref="P66:Q66"/>
    <mergeCell ref="P67:Q67"/>
    <mergeCell ref="P68:Q68"/>
    <mergeCell ref="P69:Q69"/>
    <mergeCell ref="A65:B65"/>
    <mergeCell ref="A66:B66"/>
    <mergeCell ref="A67:A68"/>
    <mergeCell ref="A69:A70"/>
    <mergeCell ref="A71:A72"/>
    <mergeCell ref="A105:B105"/>
    <mergeCell ref="A106:B106"/>
    <mergeCell ref="A107:A108"/>
    <mergeCell ref="A29:B29"/>
    <mergeCell ref="C29:Q29"/>
    <mergeCell ref="A51:B51"/>
    <mergeCell ref="C51:Q51"/>
    <mergeCell ref="A23:B23"/>
    <mergeCell ref="C23:F23"/>
    <mergeCell ref="G23:J23"/>
    <mergeCell ref="N23:Q23"/>
    <mergeCell ref="A58:A59"/>
    <mergeCell ref="P52:Q52"/>
    <mergeCell ref="P53:Q53"/>
    <mergeCell ref="P54:Q54"/>
    <mergeCell ref="P55:Q55"/>
    <mergeCell ref="A53:B53"/>
    <mergeCell ref="A54:A55"/>
    <mergeCell ref="P56:Q56"/>
    <mergeCell ref="P57:Q57"/>
    <mergeCell ref="A56:A57"/>
    <mergeCell ref="P58:Q58"/>
    <mergeCell ref="P59:Q59"/>
    <mergeCell ref="A30:B30"/>
    <mergeCell ref="A33:B33"/>
    <mergeCell ref="A34:B34"/>
    <mergeCell ref="A35:A37"/>
    <mergeCell ref="A38:A43"/>
    <mergeCell ref="A44:A46"/>
    <mergeCell ref="A52:B52"/>
    <mergeCell ref="A49:Q49"/>
    <mergeCell ref="A17:Q17"/>
    <mergeCell ref="A12:Q12"/>
    <mergeCell ref="C21:F21"/>
    <mergeCell ref="L15:M15"/>
    <mergeCell ref="L16:M16"/>
    <mergeCell ref="C15:E15"/>
    <mergeCell ref="F15:G15"/>
    <mergeCell ref="H15:I15"/>
    <mergeCell ref="J15:K15"/>
    <mergeCell ref="N15:O15"/>
    <mergeCell ref="P15:Q15"/>
    <mergeCell ref="C16:E16"/>
    <mergeCell ref="A11:Q11"/>
    <mergeCell ref="A4:Q4"/>
    <mergeCell ref="A13:A14"/>
    <mergeCell ref="B13:B14"/>
    <mergeCell ref="C13:E14"/>
    <mergeCell ref="F13:G14"/>
    <mergeCell ref="H13:I14"/>
    <mergeCell ref="J13:K14"/>
    <mergeCell ref="P14:Q14"/>
    <mergeCell ref="N13:Q13"/>
    <mergeCell ref="N14:O14"/>
    <mergeCell ref="L13:M14"/>
    <mergeCell ref="A6:B6"/>
    <mergeCell ref="C6:Q6"/>
    <mergeCell ref="A7:B7"/>
    <mergeCell ref="C7:Q7"/>
    <mergeCell ref="A8:B8"/>
    <mergeCell ref="C8:Q8"/>
    <mergeCell ref="A9:B9"/>
    <mergeCell ref="C9:Q9"/>
    <mergeCell ref="G22:J22"/>
    <mergeCell ref="N22:Q22"/>
    <mergeCell ref="K21:M21"/>
    <mergeCell ref="K22:M22"/>
    <mergeCell ref="K23:M23"/>
    <mergeCell ref="F16:G16"/>
    <mergeCell ref="H16:I16"/>
    <mergeCell ref="J16:K16"/>
    <mergeCell ref="N16:O16"/>
    <mergeCell ref="P16:Q16"/>
    <mergeCell ref="A104:B104"/>
    <mergeCell ref="P70:Q70"/>
    <mergeCell ref="P71:Q71"/>
    <mergeCell ref="P72:Q72"/>
    <mergeCell ref="A103:B103"/>
    <mergeCell ref="C103:Q103"/>
    <mergeCell ref="A19:Q19"/>
    <mergeCell ref="A20:B20"/>
    <mergeCell ref="C20:F20"/>
    <mergeCell ref="G20:J20"/>
    <mergeCell ref="N20:Q20"/>
    <mergeCell ref="K20:M20"/>
    <mergeCell ref="K26:M26"/>
    <mergeCell ref="A21:B21"/>
    <mergeCell ref="A26:B26"/>
    <mergeCell ref="C26:F26"/>
    <mergeCell ref="N26:Q26"/>
    <mergeCell ref="G21:J21"/>
    <mergeCell ref="N21:Q21"/>
    <mergeCell ref="A22:B22"/>
    <mergeCell ref="C22:F22"/>
  </mergeCells>
  <conditionalFormatting sqref="A126:Q126">
    <cfRule type="cellIs" dxfId="89" priority="13" operator="equal">
      <formula>""</formula>
    </cfRule>
  </conditionalFormatting>
  <conditionalFormatting sqref="A129:Q129">
    <cfRule type="cellIs" dxfId="88" priority="12" operator="equal">
      <formula>""</formula>
    </cfRule>
  </conditionalFormatting>
  <conditionalFormatting sqref="B16:Q16">
    <cfRule type="cellIs" dxfId="87" priority="33" operator="equal">
      <formula>""</formula>
    </cfRule>
  </conditionalFormatting>
  <conditionalFormatting sqref="C35:N35">
    <cfRule type="cellIs" dxfId="86" priority="28" operator="equal">
      <formula>""</formula>
    </cfRule>
  </conditionalFormatting>
  <conditionalFormatting sqref="C38:N41">
    <cfRule type="cellIs" dxfId="85" priority="23" operator="equal">
      <formula>""</formula>
    </cfRule>
  </conditionalFormatting>
  <conditionalFormatting sqref="C54:N54">
    <cfRule type="cellIs" dxfId="84" priority="20" operator="equal">
      <formula>""</formula>
    </cfRule>
  </conditionalFormatting>
  <conditionalFormatting sqref="C56:N56">
    <cfRule type="cellIs" dxfId="83" priority="19" operator="equal">
      <formula>""</formula>
    </cfRule>
  </conditionalFormatting>
  <conditionalFormatting sqref="C67:N67">
    <cfRule type="cellIs" dxfId="82" priority="16" operator="equal">
      <formula>""</formula>
    </cfRule>
  </conditionalFormatting>
  <conditionalFormatting sqref="C69:N69">
    <cfRule type="cellIs" dxfId="81" priority="15" operator="equal">
      <formula>""</formula>
    </cfRule>
  </conditionalFormatting>
  <conditionalFormatting sqref="C107:N107">
    <cfRule type="cellIs" dxfId="80" priority="14" operator="equal">
      <formula>""</formula>
    </cfRule>
  </conditionalFormatting>
  <conditionalFormatting sqref="C6:Q9">
    <cfRule type="cellIs" dxfId="79" priority="40" operator="equal">
      <formula>""</formula>
    </cfRule>
  </conditionalFormatting>
  <conditionalFormatting sqref="C29:Q32">
    <cfRule type="cellIs" dxfId="78" priority="29" operator="equal">
      <formula>""</formula>
    </cfRule>
  </conditionalFormatting>
  <conditionalFormatting sqref="C51:Q51">
    <cfRule type="cellIs" dxfId="77" priority="22" operator="equal">
      <formula>""</formula>
    </cfRule>
  </conditionalFormatting>
  <conditionalFormatting sqref="C64:Q64">
    <cfRule type="cellIs" dxfId="76" priority="21" operator="equal">
      <formula>""</formula>
    </cfRule>
  </conditionalFormatting>
  <conditionalFormatting sqref="C103:Q104">
    <cfRule type="cellIs" dxfId="75" priority="17" operator="equal">
      <formula>""</formula>
    </cfRule>
  </conditionalFormatting>
  <conditionalFormatting sqref="K21:M21">
    <cfRule type="cellIs" dxfId="74" priority="32" operator="equal">
      <formula>""</formula>
    </cfRule>
  </conditionalFormatting>
  <conditionalFormatting sqref="Q35">
    <cfRule type="cellIs" dxfId="73" priority="27" operator="equal">
      <formula>""</formula>
    </cfRule>
  </conditionalFormatting>
  <conditionalFormatting sqref="C80:N80">
    <cfRule type="cellIs" dxfId="69" priority="7" operator="equal">
      <formula>""</formula>
    </cfRule>
  </conditionalFormatting>
  <conditionalFormatting sqref="C82:N82">
    <cfRule type="cellIs" dxfId="68" priority="6" operator="equal">
      <formula>""</formula>
    </cfRule>
  </conditionalFormatting>
  <conditionalFormatting sqref="C77:Q77">
    <cfRule type="cellIs" dxfId="67" priority="8" operator="equal">
      <formula>""</formula>
    </cfRule>
  </conditionalFormatting>
  <conditionalFormatting sqref="C93:N93">
    <cfRule type="cellIs" dxfId="66" priority="4" operator="equal">
      <formula>""</formula>
    </cfRule>
  </conditionalFormatting>
  <conditionalFormatting sqref="C95:N95">
    <cfRule type="cellIs" dxfId="65" priority="3" operator="equal">
      <formula>""</formula>
    </cfRule>
  </conditionalFormatting>
  <conditionalFormatting sqref="C90:Q90">
    <cfRule type="cellIs" dxfId="64" priority="5" operator="equal">
      <formula>""</formula>
    </cfRule>
  </conditionalFormatting>
  <conditionalFormatting sqref="C115:N115">
    <cfRule type="cellIs" dxfId="61" priority="1" operator="equal">
      <formula>""</formula>
    </cfRule>
  </conditionalFormatting>
  <conditionalFormatting sqref="C111:Q112">
    <cfRule type="cellIs" dxfId="60" priority="2" operator="equal">
      <formula>""</formula>
    </cfRule>
  </conditionalFormatting>
  <dataValidations count="1">
    <dataValidation type="list" allowBlank="1" showInputMessage="1" showErrorMessage="1" sqref="C30:Q30" xr:uid="{00000000-0002-0000-0000-000000000000}">
      <formula1>$U$2:$U$23</formula1>
    </dataValidation>
  </dataValidations>
  <pageMargins left="0.39370078740157483" right="0.39370078740157483" top="0.98425196850393704" bottom="0.78740157480314965" header="0.39370078740157483" footer="0.39370078740157483"/>
  <pageSetup paperSize="9" scale="78" fitToHeight="8" orientation="landscape" r:id="rId1"/>
  <headerFooter>
    <oddFooter>&amp;L&amp;A&amp;R&amp;F</oddFooter>
  </headerFooter>
  <rowBreaks count="4" manualBreakCount="4">
    <brk id="27" max="16" man="1"/>
    <brk id="49" max="16" man="1"/>
    <brk id="62" max="16" man="1"/>
    <brk id="118"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8"/>
  <sheetViews>
    <sheetView view="pageBreakPreview" topLeftCell="A78" zoomScale="85" zoomScaleNormal="100" zoomScaleSheetLayoutView="85" workbookViewId="0">
      <selection activeCell="B2" sqref="B2"/>
    </sheetView>
  </sheetViews>
  <sheetFormatPr defaultColWidth="9.109375" defaultRowHeight="13.8" x14ac:dyDescent="0.25"/>
  <cols>
    <col min="1" max="1" width="30.88671875" style="40" customWidth="1"/>
    <col min="2" max="13" width="11.44140625" style="40" customWidth="1"/>
    <col min="14" max="14" width="12.88671875" style="40" customWidth="1"/>
    <col min="15" max="15" width="20.6640625" style="40" bestFit="1" customWidth="1"/>
    <col min="16" max="16" width="33" style="40" customWidth="1"/>
    <col min="17" max="16384" width="9.109375" style="40"/>
  </cols>
  <sheetData>
    <row r="1" spans="1:18" x14ac:dyDescent="0.25">
      <c r="B1" s="129">
        <v>2024</v>
      </c>
      <c r="C1" s="129"/>
      <c r="D1" s="129"/>
      <c r="E1" s="129"/>
      <c r="F1" s="129"/>
      <c r="G1" s="129"/>
      <c r="H1" s="129"/>
      <c r="I1" s="129"/>
      <c r="J1" s="129"/>
      <c r="K1" s="129"/>
      <c r="L1" s="129"/>
      <c r="M1" s="129"/>
    </row>
    <row r="2" spans="1:18" x14ac:dyDescent="0.25">
      <c r="A2" s="41"/>
      <c r="B2" s="42" t="s">
        <v>12</v>
      </c>
      <c r="C2" s="42" t="s">
        <v>13</v>
      </c>
      <c r="D2" s="42" t="s">
        <v>14</v>
      </c>
      <c r="E2" s="42" t="s">
        <v>15</v>
      </c>
      <c r="F2" s="42" t="s">
        <v>16</v>
      </c>
      <c r="G2" s="42" t="s">
        <v>17</v>
      </c>
      <c r="H2" s="42" t="s">
        <v>18</v>
      </c>
      <c r="I2" s="42" t="s">
        <v>19</v>
      </c>
      <c r="J2" s="42" t="s">
        <v>20</v>
      </c>
      <c r="K2" s="42" t="s">
        <v>21</v>
      </c>
      <c r="L2" s="42" t="s">
        <v>22</v>
      </c>
      <c r="M2" s="42" t="s">
        <v>23</v>
      </c>
      <c r="N2" s="42" t="s">
        <v>78</v>
      </c>
    </row>
    <row r="3" spans="1:18" x14ac:dyDescent="0.25">
      <c r="A3" s="43" t="s">
        <v>79</v>
      </c>
      <c r="B3" s="62"/>
      <c r="C3" s="62"/>
      <c r="D3" s="62"/>
      <c r="E3" s="62"/>
      <c r="F3" s="62"/>
      <c r="G3" s="62"/>
      <c r="H3" s="62"/>
      <c r="I3" s="62"/>
      <c r="J3" s="62"/>
      <c r="K3" s="62"/>
      <c r="L3" s="62"/>
      <c r="M3" s="62"/>
      <c r="N3" s="45">
        <f>SUM(B3:M3)</f>
        <v>0</v>
      </c>
    </row>
    <row r="4" spans="1:18" ht="28.2" thickBot="1" x14ac:dyDescent="0.35">
      <c r="A4" s="46" t="s">
        <v>80</v>
      </c>
      <c r="B4" s="45">
        <f>B5*B6+B7*B8+B9*B10+B11*B12</f>
        <v>0</v>
      </c>
      <c r="C4" s="45">
        <f t="shared" ref="C4:M4" si="0">C5*C6+C7*C8+C9*C10+C11*C12</f>
        <v>0</v>
      </c>
      <c r="D4" s="45">
        <f t="shared" si="0"/>
        <v>0</v>
      </c>
      <c r="E4" s="45">
        <f t="shared" si="0"/>
        <v>0</v>
      </c>
      <c r="F4" s="45">
        <f t="shared" si="0"/>
        <v>0</v>
      </c>
      <c r="G4" s="45">
        <f t="shared" si="0"/>
        <v>0</v>
      </c>
      <c r="H4" s="45">
        <f t="shared" si="0"/>
        <v>0</v>
      </c>
      <c r="I4" s="45">
        <f t="shared" si="0"/>
        <v>0</v>
      </c>
      <c r="J4" s="45">
        <f t="shared" si="0"/>
        <v>0</v>
      </c>
      <c r="K4" s="45">
        <f t="shared" si="0"/>
        <v>0</v>
      </c>
      <c r="L4" s="45">
        <f t="shared" si="0"/>
        <v>0</v>
      </c>
      <c r="M4" s="45">
        <f t="shared" si="0"/>
        <v>0</v>
      </c>
      <c r="N4" s="45">
        <f>SUM(B4:M4)</f>
        <v>0</v>
      </c>
      <c r="O4" s="67" t="s">
        <v>94</v>
      </c>
    </row>
    <row r="5" spans="1:18" ht="14.4" thickBot="1" x14ac:dyDescent="0.3">
      <c r="A5" s="65" t="str">
        <f>CONCATENATE($P$5," - jauda, kWh:")</f>
        <v>Iekārta 1 - jauda, kWh:</v>
      </c>
      <c r="B5" s="57">
        <f>$R$5</f>
        <v>5</v>
      </c>
      <c r="C5" s="57">
        <f t="shared" ref="C5:M5" si="1">$R$5</f>
        <v>5</v>
      </c>
      <c r="D5" s="57">
        <f t="shared" si="1"/>
        <v>5</v>
      </c>
      <c r="E5" s="57">
        <f t="shared" si="1"/>
        <v>5</v>
      </c>
      <c r="F5" s="57">
        <f t="shared" si="1"/>
        <v>5</v>
      </c>
      <c r="G5" s="57">
        <f t="shared" si="1"/>
        <v>5</v>
      </c>
      <c r="H5" s="57">
        <f t="shared" si="1"/>
        <v>5</v>
      </c>
      <c r="I5" s="57">
        <f t="shared" si="1"/>
        <v>5</v>
      </c>
      <c r="J5" s="57">
        <f t="shared" si="1"/>
        <v>5</v>
      </c>
      <c r="K5" s="57">
        <f t="shared" si="1"/>
        <v>5</v>
      </c>
      <c r="L5" s="57">
        <f t="shared" si="1"/>
        <v>5</v>
      </c>
      <c r="M5" s="57">
        <f t="shared" si="1"/>
        <v>5</v>
      </c>
      <c r="N5" s="48"/>
      <c r="O5" s="56" t="s">
        <v>86</v>
      </c>
      <c r="P5" s="59" t="s">
        <v>87</v>
      </c>
      <c r="Q5" s="56" t="s">
        <v>88</v>
      </c>
      <c r="R5" s="61">
        <v>5</v>
      </c>
    </row>
    <row r="6" spans="1:18" ht="14.4" thickBot="1" x14ac:dyDescent="0.3">
      <c r="A6" s="49" t="s">
        <v>90</v>
      </c>
      <c r="B6" s="62"/>
      <c r="C6" s="62"/>
      <c r="D6" s="62"/>
      <c r="E6" s="62"/>
      <c r="F6" s="62"/>
      <c r="G6" s="62"/>
      <c r="H6" s="62"/>
      <c r="I6" s="62"/>
      <c r="J6" s="62"/>
      <c r="K6" s="62"/>
      <c r="L6" s="62"/>
      <c r="M6" s="62"/>
      <c r="N6" s="45">
        <f>SUM(B6:M6)</f>
        <v>0</v>
      </c>
      <c r="O6" s="56" t="s">
        <v>89</v>
      </c>
      <c r="P6" s="60">
        <v>1500</v>
      </c>
    </row>
    <row r="7" spans="1:18" ht="14.4" thickBot="1" x14ac:dyDescent="0.3">
      <c r="A7" s="65" t="str">
        <f>CONCATENATE($P$7," - jauda, kWh:")</f>
        <v>Iekārta 2 - jauda, kWh:</v>
      </c>
      <c r="B7" s="57">
        <f>$R$7</f>
        <v>0</v>
      </c>
      <c r="C7" s="57">
        <f t="shared" ref="C7:M7" si="2">$R$7</f>
        <v>0</v>
      </c>
      <c r="D7" s="57">
        <f t="shared" si="2"/>
        <v>0</v>
      </c>
      <c r="E7" s="57">
        <f t="shared" si="2"/>
        <v>0</v>
      </c>
      <c r="F7" s="57">
        <f t="shared" si="2"/>
        <v>0</v>
      </c>
      <c r="G7" s="57">
        <f t="shared" si="2"/>
        <v>0</v>
      </c>
      <c r="H7" s="57">
        <f t="shared" si="2"/>
        <v>0</v>
      </c>
      <c r="I7" s="57">
        <f t="shared" si="2"/>
        <v>0</v>
      </c>
      <c r="J7" s="57">
        <f t="shared" si="2"/>
        <v>0</v>
      </c>
      <c r="K7" s="57">
        <f t="shared" si="2"/>
        <v>0</v>
      </c>
      <c r="L7" s="57">
        <f t="shared" si="2"/>
        <v>0</v>
      </c>
      <c r="M7" s="57">
        <f t="shared" si="2"/>
        <v>0</v>
      </c>
      <c r="N7" s="48"/>
      <c r="O7" s="56" t="s">
        <v>86</v>
      </c>
      <c r="P7" s="59" t="s">
        <v>91</v>
      </c>
      <c r="Q7" s="56" t="s">
        <v>88</v>
      </c>
      <c r="R7" s="61">
        <v>0</v>
      </c>
    </row>
    <row r="8" spans="1:18" ht="14.4" thickBot="1" x14ac:dyDescent="0.3">
      <c r="A8" s="49" t="s">
        <v>90</v>
      </c>
      <c r="B8" s="62"/>
      <c r="C8" s="62"/>
      <c r="D8" s="62"/>
      <c r="E8" s="62"/>
      <c r="F8" s="62"/>
      <c r="G8" s="62"/>
      <c r="H8" s="62"/>
      <c r="I8" s="62"/>
      <c r="J8" s="62"/>
      <c r="K8" s="62"/>
      <c r="L8" s="62"/>
      <c r="M8" s="62"/>
      <c r="N8" s="45">
        <f>SUM(B8:M8)</f>
        <v>0</v>
      </c>
      <c r="O8" s="56" t="s">
        <v>89</v>
      </c>
      <c r="P8" s="60">
        <v>0</v>
      </c>
    </row>
    <row r="9" spans="1:18" ht="14.4" thickBot="1" x14ac:dyDescent="0.3">
      <c r="A9" s="65" t="str">
        <f>CONCATENATE($P$9," - jauda, kWh:")</f>
        <v>Iekārta 3 - jauda, kWh:</v>
      </c>
      <c r="B9" s="57">
        <f>$R$9</f>
        <v>0</v>
      </c>
      <c r="C9" s="57">
        <f t="shared" ref="C9:M9" si="3">$R$9</f>
        <v>0</v>
      </c>
      <c r="D9" s="57">
        <f t="shared" si="3"/>
        <v>0</v>
      </c>
      <c r="E9" s="57">
        <f t="shared" si="3"/>
        <v>0</v>
      </c>
      <c r="F9" s="57">
        <f t="shared" si="3"/>
        <v>0</v>
      </c>
      <c r="G9" s="57">
        <f t="shared" si="3"/>
        <v>0</v>
      </c>
      <c r="H9" s="57">
        <f t="shared" si="3"/>
        <v>0</v>
      </c>
      <c r="I9" s="57">
        <f t="shared" si="3"/>
        <v>0</v>
      </c>
      <c r="J9" s="57">
        <f t="shared" si="3"/>
        <v>0</v>
      </c>
      <c r="K9" s="57">
        <f t="shared" si="3"/>
        <v>0</v>
      </c>
      <c r="L9" s="57">
        <f t="shared" si="3"/>
        <v>0</v>
      </c>
      <c r="M9" s="57">
        <f t="shared" si="3"/>
        <v>0</v>
      </c>
      <c r="N9" s="48"/>
      <c r="O9" s="56" t="s">
        <v>86</v>
      </c>
      <c r="P9" s="59" t="s">
        <v>92</v>
      </c>
      <c r="Q9" s="56" t="s">
        <v>88</v>
      </c>
      <c r="R9" s="61">
        <v>0</v>
      </c>
    </row>
    <row r="10" spans="1:18" ht="14.4" thickBot="1" x14ac:dyDescent="0.3">
      <c r="A10" s="49" t="s">
        <v>90</v>
      </c>
      <c r="B10" s="62"/>
      <c r="C10" s="62"/>
      <c r="D10" s="62"/>
      <c r="E10" s="62"/>
      <c r="F10" s="62"/>
      <c r="G10" s="62"/>
      <c r="H10" s="62"/>
      <c r="I10" s="62"/>
      <c r="J10" s="62"/>
      <c r="K10" s="62"/>
      <c r="L10" s="62"/>
      <c r="M10" s="62"/>
      <c r="N10" s="45">
        <f>SUM(B10:M10)</f>
        <v>0</v>
      </c>
      <c r="O10" s="56" t="s">
        <v>89</v>
      </c>
      <c r="P10" s="60">
        <v>0</v>
      </c>
    </row>
    <row r="11" spans="1:18" ht="14.4" thickBot="1" x14ac:dyDescent="0.3">
      <c r="A11" s="65" t="str">
        <f>CONCATENATE($P$11," - jauda, kWh:")</f>
        <v>Iekārta 4 - jauda, kWh:</v>
      </c>
      <c r="B11" s="57">
        <f>$R$11</f>
        <v>0</v>
      </c>
      <c r="C11" s="57">
        <f t="shared" ref="C11:M11" si="4">$R$11</f>
        <v>0</v>
      </c>
      <c r="D11" s="57">
        <f t="shared" si="4"/>
        <v>0</v>
      </c>
      <c r="E11" s="57">
        <f t="shared" si="4"/>
        <v>0</v>
      </c>
      <c r="F11" s="57">
        <f t="shared" si="4"/>
        <v>0</v>
      </c>
      <c r="G11" s="57">
        <f t="shared" si="4"/>
        <v>0</v>
      </c>
      <c r="H11" s="57">
        <f t="shared" si="4"/>
        <v>0</v>
      </c>
      <c r="I11" s="57">
        <f t="shared" si="4"/>
        <v>0</v>
      </c>
      <c r="J11" s="57">
        <f t="shared" si="4"/>
        <v>0</v>
      </c>
      <c r="K11" s="57">
        <f t="shared" si="4"/>
        <v>0</v>
      </c>
      <c r="L11" s="57">
        <f t="shared" si="4"/>
        <v>0</v>
      </c>
      <c r="M11" s="57">
        <f t="shared" si="4"/>
        <v>0</v>
      </c>
      <c r="N11" s="48"/>
      <c r="O11" s="56" t="s">
        <v>86</v>
      </c>
      <c r="P11" s="59" t="s">
        <v>93</v>
      </c>
      <c r="Q11" s="56" t="s">
        <v>88</v>
      </c>
      <c r="R11" s="61">
        <v>0</v>
      </c>
    </row>
    <row r="12" spans="1:18" ht="14.4" thickBot="1" x14ac:dyDescent="0.3">
      <c r="A12" s="49" t="s">
        <v>90</v>
      </c>
      <c r="B12" s="62"/>
      <c r="C12" s="62"/>
      <c r="D12" s="62"/>
      <c r="E12" s="62"/>
      <c r="F12" s="62"/>
      <c r="G12" s="62"/>
      <c r="H12" s="62"/>
      <c r="I12" s="62"/>
      <c r="J12" s="62"/>
      <c r="K12" s="62"/>
      <c r="L12" s="62"/>
      <c r="M12" s="62"/>
      <c r="N12" s="45">
        <f>SUM(B12:M12)</f>
        <v>0</v>
      </c>
      <c r="O12" s="56" t="s">
        <v>89</v>
      </c>
      <c r="P12" s="60">
        <v>0</v>
      </c>
    </row>
    <row r="13" spans="1:18" x14ac:dyDescent="0.25">
      <c r="A13" s="49"/>
      <c r="B13" s="50"/>
      <c r="C13" s="50"/>
      <c r="D13" s="50"/>
      <c r="E13" s="50"/>
      <c r="F13" s="50"/>
      <c r="G13" s="50"/>
      <c r="H13" s="50"/>
      <c r="I13" s="50"/>
      <c r="J13" s="50"/>
      <c r="K13" s="50"/>
      <c r="L13" s="50"/>
      <c r="M13" s="50"/>
      <c r="N13" s="44"/>
    </row>
    <row r="14" spans="1:18" x14ac:dyDescent="0.25">
      <c r="A14" s="49"/>
      <c r="B14" s="50"/>
      <c r="C14" s="50"/>
      <c r="D14" s="50"/>
      <c r="E14" s="50"/>
      <c r="F14" s="50"/>
      <c r="G14" s="50"/>
      <c r="H14" s="50"/>
      <c r="I14" s="50"/>
      <c r="J14" s="50"/>
      <c r="K14" s="50"/>
      <c r="L14" s="50"/>
      <c r="M14" s="50"/>
      <c r="N14" s="44"/>
    </row>
    <row r="15" spans="1:18" ht="28.2" thickBot="1" x14ac:dyDescent="0.3">
      <c r="A15" s="51" t="s">
        <v>81</v>
      </c>
      <c r="B15" s="45">
        <f>B16*B17</f>
        <v>0</v>
      </c>
      <c r="C15" s="45">
        <f t="shared" ref="C15:M15" si="5">C16*C17</f>
        <v>0</v>
      </c>
      <c r="D15" s="45">
        <f t="shared" si="5"/>
        <v>0</v>
      </c>
      <c r="E15" s="45">
        <f t="shared" si="5"/>
        <v>0</v>
      </c>
      <c r="F15" s="45">
        <f t="shared" si="5"/>
        <v>0</v>
      </c>
      <c r="G15" s="45">
        <f t="shared" si="5"/>
        <v>0</v>
      </c>
      <c r="H15" s="45">
        <f t="shared" si="5"/>
        <v>0</v>
      </c>
      <c r="I15" s="45">
        <f t="shared" si="5"/>
        <v>0</v>
      </c>
      <c r="J15" s="45">
        <f t="shared" si="5"/>
        <v>0</v>
      </c>
      <c r="K15" s="45">
        <f t="shared" si="5"/>
        <v>0</v>
      </c>
      <c r="L15" s="45">
        <f t="shared" si="5"/>
        <v>0</v>
      </c>
      <c r="M15" s="45">
        <f t="shared" si="5"/>
        <v>0</v>
      </c>
      <c r="N15" s="45">
        <f>SUM(B15:M15)</f>
        <v>0</v>
      </c>
    </row>
    <row r="16" spans="1:18" ht="14.4" thickBot="1" x14ac:dyDescent="0.3">
      <c r="A16" s="66" t="s">
        <v>82</v>
      </c>
      <c r="B16" s="57">
        <f>$R$16</f>
        <v>15</v>
      </c>
      <c r="C16" s="57">
        <f t="shared" ref="C16:M16" si="6">$R$16</f>
        <v>15</v>
      </c>
      <c r="D16" s="57">
        <f t="shared" si="6"/>
        <v>15</v>
      </c>
      <c r="E16" s="57">
        <f t="shared" si="6"/>
        <v>15</v>
      </c>
      <c r="F16" s="57">
        <f t="shared" si="6"/>
        <v>15</v>
      </c>
      <c r="G16" s="57">
        <f t="shared" si="6"/>
        <v>15</v>
      </c>
      <c r="H16" s="57">
        <f t="shared" si="6"/>
        <v>15</v>
      </c>
      <c r="I16" s="57">
        <f t="shared" si="6"/>
        <v>15</v>
      </c>
      <c r="J16" s="57">
        <f t="shared" si="6"/>
        <v>15</v>
      </c>
      <c r="K16" s="57">
        <f t="shared" si="6"/>
        <v>15</v>
      </c>
      <c r="L16" s="57">
        <f t="shared" si="6"/>
        <v>15</v>
      </c>
      <c r="M16" s="57">
        <f t="shared" si="6"/>
        <v>15</v>
      </c>
      <c r="N16" s="48"/>
      <c r="Q16" s="56" t="s">
        <v>88</v>
      </c>
      <c r="R16" s="61">
        <v>15</v>
      </c>
    </row>
    <row r="17" spans="1:16" ht="14.4" thickBot="1" x14ac:dyDescent="0.3">
      <c r="A17" s="49" t="s">
        <v>90</v>
      </c>
      <c r="B17" s="62"/>
      <c r="C17" s="62"/>
      <c r="D17" s="62"/>
      <c r="E17" s="62"/>
      <c r="F17" s="62"/>
      <c r="G17" s="62"/>
      <c r="H17" s="62"/>
      <c r="I17" s="62"/>
      <c r="J17" s="62"/>
      <c r="K17" s="62"/>
      <c r="L17" s="62"/>
      <c r="M17" s="62"/>
      <c r="N17" s="45">
        <f>SUM(B17:M17)</f>
        <v>0</v>
      </c>
      <c r="O17" s="56" t="s">
        <v>89</v>
      </c>
      <c r="P17" s="60">
        <v>0</v>
      </c>
    </row>
    <row r="18" spans="1:16" x14ac:dyDescent="0.25">
      <c r="A18" s="52" t="s">
        <v>83</v>
      </c>
      <c r="B18" s="45">
        <f t="shared" ref="B18:M18" si="7">B3-B4-B15</f>
        <v>0</v>
      </c>
      <c r="C18" s="45">
        <f t="shared" si="7"/>
        <v>0</v>
      </c>
      <c r="D18" s="45">
        <f t="shared" si="7"/>
        <v>0</v>
      </c>
      <c r="E18" s="45">
        <f t="shared" si="7"/>
        <v>0</v>
      </c>
      <c r="F18" s="45">
        <f t="shared" si="7"/>
        <v>0</v>
      </c>
      <c r="G18" s="45">
        <f t="shared" si="7"/>
        <v>0</v>
      </c>
      <c r="H18" s="45">
        <f t="shared" si="7"/>
        <v>0</v>
      </c>
      <c r="I18" s="45">
        <f t="shared" si="7"/>
        <v>0</v>
      </c>
      <c r="J18" s="45">
        <f t="shared" si="7"/>
        <v>0</v>
      </c>
      <c r="K18" s="45">
        <f t="shared" si="7"/>
        <v>0</v>
      </c>
      <c r="L18" s="45">
        <f t="shared" si="7"/>
        <v>0</v>
      </c>
      <c r="M18" s="45">
        <f t="shared" si="7"/>
        <v>0</v>
      </c>
      <c r="N18" s="45">
        <f>SUM(B18:M18)</f>
        <v>0</v>
      </c>
    </row>
    <row r="19" spans="1:16" x14ac:dyDescent="0.25">
      <c r="A19" s="63" t="s">
        <v>84</v>
      </c>
      <c r="B19" s="64">
        <f>(B4+B15)/1000</f>
        <v>0</v>
      </c>
      <c r="C19" s="64">
        <f t="shared" ref="C19:M19" si="8">(C4+C15)/1000</f>
        <v>0</v>
      </c>
      <c r="D19" s="64">
        <f t="shared" si="8"/>
        <v>0</v>
      </c>
      <c r="E19" s="64">
        <f t="shared" si="8"/>
        <v>0</v>
      </c>
      <c r="F19" s="64">
        <f t="shared" si="8"/>
        <v>0</v>
      </c>
      <c r="G19" s="64">
        <f t="shared" si="8"/>
        <v>0</v>
      </c>
      <c r="H19" s="64">
        <f t="shared" si="8"/>
        <v>0</v>
      </c>
      <c r="I19" s="64">
        <f t="shared" si="8"/>
        <v>0</v>
      </c>
      <c r="J19" s="64">
        <f t="shared" si="8"/>
        <v>0</v>
      </c>
      <c r="K19" s="64">
        <f t="shared" si="8"/>
        <v>0</v>
      </c>
      <c r="L19" s="64">
        <f t="shared" si="8"/>
        <v>0</v>
      </c>
      <c r="M19" s="64">
        <f t="shared" si="8"/>
        <v>0</v>
      </c>
      <c r="N19" s="64">
        <f>SUM(B19:M19)</f>
        <v>0</v>
      </c>
    </row>
    <row r="21" spans="1:16" ht="14.4" x14ac:dyDescent="0.3">
      <c r="A21" s="53"/>
      <c r="B21" s="54"/>
      <c r="C21" s="54"/>
      <c r="D21" s="54"/>
      <c r="E21" s="54"/>
      <c r="F21" s="54"/>
      <c r="G21" s="54"/>
      <c r="H21" s="54"/>
      <c r="I21" s="54"/>
      <c r="J21" s="54"/>
      <c r="K21" s="54"/>
      <c r="L21" s="54"/>
      <c r="M21" s="54"/>
    </row>
    <row r="22" spans="1:16" x14ac:dyDescent="0.25">
      <c r="A22" s="55" t="s">
        <v>85</v>
      </c>
    </row>
    <row r="25" spans="1:16" x14ac:dyDescent="0.25">
      <c r="B25" s="129">
        <f>B1+1</f>
        <v>2025</v>
      </c>
      <c r="C25" s="129"/>
      <c r="D25" s="129"/>
      <c r="E25" s="129"/>
      <c r="F25" s="129"/>
      <c r="G25" s="129"/>
      <c r="H25" s="129"/>
      <c r="I25" s="129"/>
      <c r="J25" s="129"/>
      <c r="K25" s="129"/>
      <c r="L25" s="129"/>
      <c r="M25" s="129"/>
    </row>
    <row r="26" spans="1:16" x14ac:dyDescent="0.25">
      <c r="A26" s="41"/>
      <c r="B26" s="42" t="s">
        <v>12</v>
      </c>
      <c r="C26" s="42" t="s">
        <v>13</v>
      </c>
      <c r="D26" s="42" t="s">
        <v>14</v>
      </c>
      <c r="E26" s="42" t="s">
        <v>15</v>
      </c>
      <c r="F26" s="42" t="s">
        <v>16</v>
      </c>
      <c r="G26" s="42" t="s">
        <v>17</v>
      </c>
      <c r="H26" s="42" t="s">
        <v>18</v>
      </c>
      <c r="I26" s="42" t="s">
        <v>19</v>
      </c>
      <c r="J26" s="42" t="s">
        <v>20</v>
      </c>
      <c r="K26" s="42" t="s">
        <v>21</v>
      </c>
      <c r="L26" s="42" t="s">
        <v>22</v>
      </c>
      <c r="M26" s="42" t="s">
        <v>23</v>
      </c>
      <c r="N26" s="42" t="s">
        <v>78</v>
      </c>
    </row>
    <row r="27" spans="1:16" x14ac:dyDescent="0.25">
      <c r="A27" s="43" t="s">
        <v>79</v>
      </c>
      <c r="B27" s="62"/>
      <c r="C27" s="62"/>
      <c r="D27" s="62"/>
      <c r="E27" s="62"/>
      <c r="F27" s="62"/>
      <c r="G27" s="62"/>
      <c r="H27" s="62"/>
      <c r="I27" s="62"/>
      <c r="J27" s="62"/>
      <c r="K27" s="62"/>
      <c r="L27" s="62"/>
      <c r="M27" s="62"/>
      <c r="N27" s="45">
        <f>SUM(B27:M27)</f>
        <v>0</v>
      </c>
    </row>
    <row r="28" spans="1:16" ht="27.6" x14ac:dyDescent="0.25">
      <c r="A28" s="46" t="s">
        <v>80</v>
      </c>
      <c r="B28" s="45">
        <f>B29*B30+B31*B32+B33*B34+B35*B36</f>
        <v>0</v>
      </c>
      <c r="C28" s="45">
        <f t="shared" ref="C28:M28" si="9">C29*C30+C31*C32+C33*C34+C35*C36</f>
        <v>0</v>
      </c>
      <c r="D28" s="45">
        <f t="shared" si="9"/>
        <v>0</v>
      </c>
      <c r="E28" s="45">
        <f t="shared" si="9"/>
        <v>0</v>
      </c>
      <c r="F28" s="45">
        <f t="shared" si="9"/>
        <v>0</v>
      </c>
      <c r="G28" s="45">
        <f t="shared" si="9"/>
        <v>0</v>
      </c>
      <c r="H28" s="45">
        <f t="shared" si="9"/>
        <v>0</v>
      </c>
      <c r="I28" s="45">
        <f t="shared" si="9"/>
        <v>0</v>
      </c>
      <c r="J28" s="45">
        <f t="shared" si="9"/>
        <v>0</v>
      </c>
      <c r="K28" s="45">
        <f t="shared" si="9"/>
        <v>0</v>
      </c>
      <c r="L28" s="45">
        <f t="shared" si="9"/>
        <v>0</v>
      </c>
      <c r="M28" s="45">
        <f t="shared" si="9"/>
        <v>0</v>
      </c>
      <c r="N28" s="45">
        <f>SUM(B28:M28)</f>
        <v>0</v>
      </c>
    </row>
    <row r="29" spans="1:16" x14ac:dyDescent="0.25">
      <c r="A29" s="65" t="str">
        <f>CONCATENATE($P$5," - jauda, kWh:")</f>
        <v>Iekārta 1 - jauda, kWh:</v>
      </c>
      <c r="B29" s="57">
        <f>$R$5</f>
        <v>5</v>
      </c>
      <c r="C29" s="57">
        <f t="shared" ref="C29:M29" si="10">$R$5</f>
        <v>5</v>
      </c>
      <c r="D29" s="57">
        <f t="shared" si="10"/>
        <v>5</v>
      </c>
      <c r="E29" s="57">
        <f t="shared" si="10"/>
        <v>5</v>
      </c>
      <c r="F29" s="57">
        <f t="shared" si="10"/>
        <v>5</v>
      </c>
      <c r="G29" s="57">
        <f t="shared" si="10"/>
        <v>5</v>
      </c>
      <c r="H29" s="57">
        <f t="shared" si="10"/>
        <v>5</v>
      </c>
      <c r="I29" s="57">
        <f t="shared" si="10"/>
        <v>5</v>
      </c>
      <c r="J29" s="57">
        <f t="shared" si="10"/>
        <v>5</v>
      </c>
      <c r="K29" s="57">
        <f t="shared" si="10"/>
        <v>5</v>
      </c>
      <c r="L29" s="57">
        <f t="shared" si="10"/>
        <v>5</v>
      </c>
      <c r="M29" s="57">
        <f t="shared" si="10"/>
        <v>5</v>
      </c>
      <c r="N29" s="48"/>
    </row>
    <row r="30" spans="1:16" x14ac:dyDescent="0.25">
      <c r="A30" s="49" t="s">
        <v>90</v>
      </c>
      <c r="B30" s="62"/>
      <c r="C30" s="62"/>
      <c r="D30" s="62"/>
      <c r="E30" s="62"/>
      <c r="F30" s="62"/>
      <c r="G30" s="62"/>
      <c r="H30" s="62"/>
      <c r="I30" s="62"/>
      <c r="J30" s="62"/>
      <c r="K30" s="62"/>
      <c r="L30" s="62"/>
      <c r="M30" s="62"/>
      <c r="N30" s="45">
        <f>SUM(B30:M30)</f>
        <v>0</v>
      </c>
    </row>
    <row r="31" spans="1:16" x14ac:dyDescent="0.25">
      <c r="A31" s="65" t="str">
        <f>CONCATENATE($P$7," - jauda, kWh:")</f>
        <v>Iekārta 2 - jauda, kWh:</v>
      </c>
      <c r="B31" s="57">
        <f>$R$7</f>
        <v>0</v>
      </c>
      <c r="C31" s="57">
        <f t="shared" ref="C31:M31" si="11">$R$7</f>
        <v>0</v>
      </c>
      <c r="D31" s="57">
        <f t="shared" si="11"/>
        <v>0</v>
      </c>
      <c r="E31" s="57">
        <f t="shared" si="11"/>
        <v>0</v>
      </c>
      <c r="F31" s="57">
        <f t="shared" si="11"/>
        <v>0</v>
      </c>
      <c r="G31" s="57">
        <f t="shared" si="11"/>
        <v>0</v>
      </c>
      <c r="H31" s="57">
        <f t="shared" si="11"/>
        <v>0</v>
      </c>
      <c r="I31" s="57">
        <f t="shared" si="11"/>
        <v>0</v>
      </c>
      <c r="J31" s="57">
        <f t="shared" si="11"/>
        <v>0</v>
      </c>
      <c r="K31" s="57">
        <f t="shared" si="11"/>
        <v>0</v>
      </c>
      <c r="L31" s="57">
        <f t="shared" si="11"/>
        <v>0</v>
      </c>
      <c r="M31" s="57">
        <f t="shared" si="11"/>
        <v>0</v>
      </c>
      <c r="N31" s="48"/>
    </row>
    <row r="32" spans="1:16" x14ac:dyDescent="0.25">
      <c r="A32" s="49" t="s">
        <v>90</v>
      </c>
      <c r="B32" s="62"/>
      <c r="C32" s="62"/>
      <c r="D32" s="62"/>
      <c r="E32" s="62"/>
      <c r="F32" s="62"/>
      <c r="G32" s="62"/>
      <c r="H32" s="62"/>
      <c r="I32" s="62"/>
      <c r="J32" s="62"/>
      <c r="K32" s="62"/>
      <c r="L32" s="62"/>
      <c r="M32" s="62"/>
      <c r="N32" s="45">
        <f>SUM(B32:M32)</f>
        <v>0</v>
      </c>
    </row>
    <row r="33" spans="1:14" x14ac:dyDescent="0.25">
      <c r="A33" s="65" t="str">
        <f>CONCATENATE($P$9," - jauda, kWh:")</f>
        <v>Iekārta 3 - jauda, kWh:</v>
      </c>
      <c r="B33" s="57">
        <f>$R$9</f>
        <v>0</v>
      </c>
      <c r="C33" s="57">
        <f t="shared" ref="C33:M33" si="12">$R$9</f>
        <v>0</v>
      </c>
      <c r="D33" s="57">
        <f t="shared" si="12"/>
        <v>0</v>
      </c>
      <c r="E33" s="57">
        <f t="shared" si="12"/>
        <v>0</v>
      </c>
      <c r="F33" s="57">
        <f t="shared" si="12"/>
        <v>0</v>
      </c>
      <c r="G33" s="57">
        <f t="shared" si="12"/>
        <v>0</v>
      </c>
      <c r="H33" s="57">
        <f t="shared" si="12"/>
        <v>0</v>
      </c>
      <c r="I33" s="57">
        <f t="shared" si="12"/>
        <v>0</v>
      </c>
      <c r="J33" s="57">
        <f t="shared" si="12"/>
        <v>0</v>
      </c>
      <c r="K33" s="57">
        <f t="shared" si="12"/>
        <v>0</v>
      </c>
      <c r="L33" s="57">
        <f t="shared" si="12"/>
        <v>0</v>
      </c>
      <c r="M33" s="57">
        <f t="shared" si="12"/>
        <v>0</v>
      </c>
      <c r="N33" s="48"/>
    </row>
    <row r="34" spans="1:14" x14ac:dyDescent="0.25">
      <c r="A34" s="49" t="s">
        <v>90</v>
      </c>
      <c r="B34" s="62"/>
      <c r="C34" s="62"/>
      <c r="D34" s="62"/>
      <c r="E34" s="62"/>
      <c r="F34" s="62"/>
      <c r="G34" s="62"/>
      <c r="H34" s="62"/>
      <c r="I34" s="62"/>
      <c r="J34" s="62"/>
      <c r="K34" s="62"/>
      <c r="L34" s="62"/>
      <c r="M34" s="62"/>
      <c r="N34" s="45">
        <f>SUM(B34:M34)</f>
        <v>0</v>
      </c>
    </row>
    <row r="35" spans="1:14" x14ac:dyDescent="0.25">
      <c r="A35" s="65" t="str">
        <f>CONCATENATE($P$11," - jauda, kWh:")</f>
        <v>Iekārta 4 - jauda, kWh:</v>
      </c>
      <c r="B35" s="57">
        <f>$R$11</f>
        <v>0</v>
      </c>
      <c r="C35" s="57">
        <f t="shared" ref="C35:M35" si="13">$R$11</f>
        <v>0</v>
      </c>
      <c r="D35" s="57">
        <f t="shared" si="13"/>
        <v>0</v>
      </c>
      <c r="E35" s="57">
        <f t="shared" si="13"/>
        <v>0</v>
      </c>
      <c r="F35" s="57">
        <f t="shared" si="13"/>
        <v>0</v>
      </c>
      <c r="G35" s="57">
        <f t="shared" si="13"/>
        <v>0</v>
      </c>
      <c r="H35" s="57">
        <f t="shared" si="13"/>
        <v>0</v>
      </c>
      <c r="I35" s="57">
        <f t="shared" si="13"/>
        <v>0</v>
      </c>
      <c r="J35" s="57">
        <f t="shared" si="13"/>
        <v>0</v>
      </c>
      <c r="K35" s="57">
        <f t="shared" si="13"/>
        <v>0</v>
      </c>
      <c r="L35" s="57">
        <f t="shared" si="13"/>
        <v>0</v>
      </c>
      <c r="M35" s="57">
        <f t="shared" si="13"/>
        <v>0</v>
      </c>
      <c r="N35" s="48"/>
    </row>
    <row r="36" spans="1:14" x14ac:dyDescent="0.25">
      <c r="A36" s="49" t="s">
        <v>90</v>
      </c>
      <c r="B36" s="62"/>
      <c r="C36" s="62"/>
      <c r="D36" s="62"/>
      <c r="E36" s="62"/>
      <c r="F36" s="62"/>
      <c r="G36" s="62"/>
      <c r="H36" s="62"/>
      <c r="I36" s="62"/>
      <c r="J36" s="62"/>
      <c r="K36" s="62"/>
      <c r="L36" s="62"/>
      <c r="M36" s="62"/>
      <c r="N36" s="45">
        <f>SUM(B36:M36)</f>
        <v>0</v>
      </c>
    </row>
    <row r="37" spans="1:14" x14ac:dyDescent="0.25">
      <c r="A37" s="49"/>
      <c r="B37" s="50"/>
      <c r="C37" s="50"/>
      <c r="D37" s="50"/>
      <c r="E37" s="50"/>
      <c r="F37" s="50"/>
      <c r="G37" s="50"/>
      <c r="H37" s="50"/>
      <c r="I37" s="50"/>
      <c r="J37" s="50"/>
      <c r="K37" s="50"/>
      <c r="L37" s="50"/>
      <c r="M37" s="50"/>
      <c r="N37" s="44"/>
    </row>
    <row r="38" spans="1:14" x14ac:dyDescent="0.25">
      <c r="A38" s="49"/>
      <c r="B38" s="50"/>
      <c r="C38" s="50"/>
      <c r="D38" s="50"/>
      <c r="E38" s="50"/>
      <c r="F38" s="50"/>
      <c r="G38" s="50"/>
      <c r="H38" s="50"/>
      <c r="I38" s="50"/>
      <c r="J38" s="50"/>
      <c r="K38" s="50"/>
      <c r="L38" s="50"/>
      <c r="M38" s="50"/>
      <c r="N38" s="44"/>
    </row>
    <row r="39" spans="1:14" ht="27.6" x14ac:dyDescent="0.25">
      <c r="A39" s="51" t="s">
        <v>81</v>
      </c>
      <c r="B39" s="45">
        <f>B40*B41</f>
        <v>0</v>
      </c>
      <c r="C39" s="45">
        <f t="shared" ref="C39:M39" si="14">C40*C41</f>
        <v>0</v>
      </c>
      <c r="D39" s="45">
        <f t="shared" si="14"/>
        <v>0</v>
      </c>
      <c r="E39" s="45">
        <f t="shared" si="14"/>
        <v>0</v>
      </c>
      <c r="F39" s="45">
        <f t="shared" si="14"/>
        <v>0</v>
      </c>
      <c r="G39" s="45">
        <f t="shared" si="14"/>
        <v>0</v>
      </c>
      <c r="H39" s="45">
        <f t="shared" si="14"/>
        <v>0</v>
      </c>
      <c r="I39" s="45">
        <f t="shared" si="14"/>
        <v>0</v>
      </c>
      <c r="J39" s="45">
        <f t="shared" si="14"/>
        <v>0</v>
      </c>
      <c r="K39" s="45">
        <f t="shared" si="14"/>
        <v>0</v>
      </c>
      <c r="L39" s="45">
        <f t="shared" si="14"/>
        <v>0</v>
      </c>
      <c r="M39" s="45">
        <f t="shared" si="14"/>
        <v>0</v>
      </c>
      <c r="N39" s="45">
        <f>SUM(B39:M39)</f>
        <v>0</v>
      </c>
    </row>
    <row r="40" spans="1:14" x14ac:dyDescent="0.25">
      <c r="A40" s="66" t="s">
        <v>82</v>
      </c>
      <c r="B40" s="57">
        <f>$R$16</f>
        <v>15</v>
      </c>
      <c r="C40" s="57">
        <f t="shared" ref="C40:M40" si="15">$R$16</f>
        <v>15</v>
      </c>
      <c r="D40" s="57">
        <f t="shared" si="15"/>
        <v>15</v>
      </c>
      <c r="E40" s="57">
        <f t="shared" si="15"/>
        <v>15</v>
      </c>
      <c r="F40" s="57">
        <f t="shared" si="15"/>
        <v>15</v>
      </c>
      <c r="G40" s="57">
        <f t="shared" si="15"/>
        <v>15</v>
      </c>
      <c r="H40" s="57">
        <f t="shared" si="15"/>
        <v>15</v>
      </c>
      <c r="I40" s="57">
        <f t="shared" si="15"/>
        <v>15</v>
      </c>
      <c r="J40" s="57">
        <f t="shared" si="15"/>
        <v>15</v>
      </c>
      <c r="K40" s="57">
        <f t="shared" si="15"/>
        <v>15</v>
      </c>
      <c r="L40" s="57">
        <f t="shared" si="15"/>
        <v>15</v>
      </c>
      <c r="M40" s="57">
        <f t="shared" si="15"/>
        <v>15</v>
      </c>
      <c r="N40" s="48"/>
    </row>
    <row r="41" spans="1:14" x14ac:dyDescent="0.25">
      <c r="A41" s="49" t="s">
        <v>90</v>
      </c>
      <c r="B41" s="62"/>
      <c r="C41" s="62"/>
      <c r="D41" s="62"/>
      <c r="E41" s="62"/>
      <c r="F41" s="62"/>
      <c r="G41" s="62"/>
      <c r="H41" s="62"/>
      <c r="I41" s="62"/>
      <c r="J41" s="62"/>
      <c r="K41" s="62"/>
      <c r="L41" s="62"/>
      <c r="M41" s="62"/>
      <c r="N41" s="45">
        <f>SUM(B41:M41)</f>
        <v>0</v>
      </c>
    </row>
    <row r="42" spans="1:14" x14ac:dyDescent="0.25">
      <c r="A42" s="52" t="s">
        <v>83</v>
      </c>
      <c r="B42" s="45">
        <f t="shared" ref="B42:M42" si="16">B27-B28-B39</f>
        <v>0</v>
      </c>
      <c r="C42" s="45">
        <f t="shared" si="16"/>
        <v>0</v>
      </c>
      <c r="D42" s="45">
        <f t="shared" si="16"/>
        <v>0</v>
      </c>
      <c r="E42" s="45">
        <f t="shared" si="16"/>
        <v>0</v>
      </c>
      <c r="F42" s="45">
        <f t="shared" si="16"/>
        <v>0</v>
      </c>
      <c r="G42" s="45">
        <f t="shared" si="16"/>
        <v>0</v>
      </c>
      <c r="H42" s="45">
        <f t="shared" si="16"/>
        <v>0</v>
      </c>
      <c r="I42" s="45">
        <f t="shared" si="16"/>
        <v>0</v>
      </c>
      <c r="J42" s="45">
        <f t="shared" si="16"/>
        <v>0</v>
      </c>
      <c r="K42" s="45">
        <f t="shared" si="16"/>
        <v>0</v>
      </c>
      <c r="L42" s="45">
        <f t="shared" si="16"/>
        <v>0</v>
      </c>
      <c r="M42" s="45">
        <f t="shared" si="16"/>
        <v>0</v>
      </c>
      <c r="N42" s="45">
        <f>SUM(B42:M42)</f>
        <v>0</v>
      </c>
    </row>
    <row r="43" spans="1:14" x14ac:dyDescent="0.25">
      <c r="A43" s="63" t="s">
        <v>84</v>
      </c>
      <c r="B43" s="64">
        <f>(B28+B39)/1000</f>
        <v>0</v>
      </c>
      <c r="C43" s="64">
        <f t="shared" ref="C43:M43" si="17">(C28+C39)/1000</f>
        <v>0</v>
      </c>
      <c r="D43" s="64">
        <f t="shared" si="17"/>
        <v>0</v>
      </c>
      <c r="E43" s="64">
        <f t="shared" si="17"/>
        <v>0</v>
      </c>
      <c r="F43" s="64">
        <f t="shared" si="17"/>
        <v>0</v>
      </c>
      <c r="G43" s="64">
        <f t="shared" si="17"/>
        <v>0</v>
      </c>
      <c r="H43" s="64">
        <f t="shared" si="17"/>
        <v>0</v>
      </c>
      <c r="I43" s="64">
        <f t="shared" si="17"/>
        <v>0</v>
      </c>
      <c r="J43" s="64">
        <f t="shared" si="17"/>
        <v>0</v>
      </c>
      <c r="K43" s="64">
        <f t="shared" si="17"/>
        <v>0</v>
      </c>
      <c r="L43" s="64">
        <f t="shared" si="17"/>
        <v>0</v>
      </c>
      <c r="M43" s="64">
        <f t="shared" si="17"/>
        <v>0</v>
      </c>
      <c r="N43" s="64">
        <f>SUM(B43:M43)</f>
        <v>0</v>
      </c>
    </row>
    <row r="44" spans="1:14" ht="14.4" x14ac:dyDescent="0.3">
      <c r="A44" s="53"/>
      <c r="B44" s="54"/>
      <c r="C44" s="54"/>
      <c r="D44" s="54"/>
      <c r="E44" s="54"/>
      <c r="F44" s="54"/>
      <c r="G44" s="54"/>
      <c r="H44" s="54"/>
      <c r="I44" s="54"/>
      <c r="J44" s="54"/>
      <c r="K44" s="54"/>
      <c r="L44" s="54"/>
      <c r="M44" s="54"/>
    </row>
    <row r="45" spans="1:14" x14ac:dyDescent="0.25">
      <c r="A45" s="55" t="s">
        <v>85</v>
      </c>
    </row>
    <row r="46" spans="1:14" x14ac:dyDescent="0.25">
      <c r="B46" s="129">
        <f>B25+1</f>
        <v>2026</v>
      </c>
      <c r="C46" s="129"/>
      <c r="D46" s="129"/>
      <c r="E46" s="129"/>
      <c r="F46" s="129"/>
      <c r="G46" s="129"/>
      <c r="H46" s="129"/>
      <c r="I46" s="129"/>
      <c r="J46" s="129"/>
      <c r="K46" s="129"/>
      <c r="L46" s="129"/>
      <c r="M46" s="129"/>
    </row>
    <row r="47" spans="1:14" x14ac:dyDescent="0.25">
      <c r="A47" s="41"/>
      <c r="B47" s="42" t="s">
        <v>12</v>
      </c>
      <c r="C47" s="42" t="s">
        <v>13</v>
      </c>
      <c r="D47" s="42" t="s">
        <v>14</v>
      </c>
      <c r="E47" s="42" t="s">
        <v>15</v>
      </c>
      <c r="F47" s="42" t="s">
        <v>16</v>
      </c>
      <c r="G47" s="42" t="s">
        <v>17</v>
      </c>
      <c r="H47" s="42" t="s">
        <v>18</v>
      </c>
      <c r="I47" s="42" t="s">
        <v>19</v>
      </c>
      <c r="J47" s="42" t="s">
        <v>20</v>
      </c>
      <c r="K47" s="42" t="s">
        <v>21</v>
      </c>
      <c r="L47" s="42" t="s">
        <v>22</v>
      </c>
      <c r="M47" s="42" t="s">
        <v>23</v>
      </c>
      <c r="N47" s="42" t="s">
        <v>78</v>
      </c>
    </row>
    <row r="48" spans="1:14" x14ac:dyDescent="0.25">
      <c r="A48" s="43" t="s">
        <v>79</v>
      </c>
      <c r="B48" s="62"/>
      <c r="C48" s="62"/>
      <c r="D48" s="62"/>
      <c r="E48" s="62"/>
      <c r="F48" s="62"/>
      <c r="G48" s="62"/>
      <c r="H48" s="62"/>
      <c r="I48" s="62"/>
      <c r="J48" s="62"/>
      <c r="K48" s="62"/>
      <c r="L48" s="62"/>
      <c r="M48" s="62"/>
      <c r="N48" s="45">
        <f>SUM(B48:M48)</f>
        <v>0</v>
      </c>
    </row>
    <row r="49" spans="1:14" ht="27.6" x14ac:dyDescent="0.25">
      <c r="A49" s="46" t="s">
        <v>80</v>
      </c>
      <c r="B49" s="45">
        <f>B50*B51+B52*B53+B54*B55+B56*B57</f>
        <v>0</v>
      </c>
      <c r="C49" s="45">
        <f t="shared" ref="C49:M49" si="18">C50*C51+C52*C53+C54*C55+C56*C57</f>
        <v>0</v>
      </c>
      <c r="D49" s="45">
        <f t="shared" si="18"/>
        <v>0</v>
      </c>
      <c r="E49" s="45">
        <f t="shared" si="18"/>
        <v>0</v>
      </c>
      <c r="F49" s="45">
        <f t="shared" si="18"/>
        <v>0</v>
      </c>
      <c r="G49" s="45">
        <f t="shared" si="18"/>
        <v>0</v>
      </c>
      <c r="H49" s="45">
        <f t="shared" si="18"/>
        <v>0</v>
      </c>
      <c r="I49" s="45">
        <f t="shared" si="18"/>
        <v>0</v>
      </c>
      <c r="J49" s="45">
        <f t="shared" si="18"/>
        <v>0</v>
      </c>
      <c r="K49" s="45">
        <f t="shared" si="18"/>
        <v>0</v>
      </c>
      <c r="L49" s="45">
        <f t="shared" si="18"/>
        <v>0</v>
      </c>
      <c r="M49" s="45">
        <f t="shared" si="18"/>
        <v>0</v>
      </c>
      <c r="N49" s="45">
        <f>SUM(B49:M49)</f>
        <v>0</v>
      </c>
    </row>
    <row r="50" spans="1:14" x14ac:dyDescent="0.25">
      <c r="A50" s="65" t="str">
        <f>CONCATENATE($P$5," - jauda, kWh:")</f>
        <v>Iekārta 1 - jauda, kWh:</v>
      </c>
      <c r="B50" s="57">
        <f>$R$5</f>
        <v>5</v>
      </c>
      <c r="C50" s="57">
        <f t="shared" ref="C50:M50" si="19">$R$5</f>
        <v>5</v>
      </c>
      <c r="D50" s="57">
        <f t="shared" si="19"/>
        <v>5</v>
      </c>
      <c r="E50" s="57">
        <f t="shared" si="19"/>
        <v>5</v>
      </c>
      <c r="F50" s="57">
        <f t="shared" si="19"/>
        <v>5</v>
      </c>
      <c r="G50" s="57">
        <f t="shared" si="19"/>
        <v>5</v>
      </c>
      <c r="H50" s="57">
        <f t="shared" si="19"/>
        <v>5</v>
      </c>
      <c r="I50" s="57">
        <f t="shared" si="19"/>
        <v>5</v>
      </c>
      <c r="J50" s="57">
        <f t="shared" si="19"/>
        <v>5</v>
      </c>
      <c r="K50" s="57">
        <f t="shared" si="19"/>
        <v>5</v>
      </c>
      <c r="L50" s="57">
        <f t="shared" si="19"/>
        <v>5</v>
      </c>
      <c r="M50" s="57">
        <f t="shared" si="19"/>
        <v>5</v>
      </c>
      <c r="N50" s="48"/>
    </row>
    <row r="51" spans="1:14" x14ac:dyDescent="0.25">
      <c r="A51" s="49" t="s">
        <v>90</v>
      </c>
      <c r="B51" s="62"/>
      <c r="C51" s="62"/>
      <c r="D51" s="62"/>
      <c r="E51" s="62"/>
      <c r="F51" s="62"/>
      <c r="G51" s="62"/>
      <c r="H51" s="62"/>
      <c r="I51" s="62"/>
      <c r="J51" s="62"/>
      <c r="K51" s="62"/>
      <c r="L51" s="62"/>
      <c r="M51" s="62"/>
      <c r="N51" s="45">
        <f>SUM(B51:M51)</f>
        <v>0</v>
      </c>
    </row>
    <row r="52" spans="1:14" x14ac:dyDescent="0.25">
      <c r="A52" s="65" t="str">
        <f>CONCATENATE($P$7," - jauda, kWh:")</f>
        <v>Iekārta 2 - jauda, kWh:</v>
      </c>
      <c r="B52" s="57">
        <f>$R$7</f>
        <v>0</v>
      </c>
      <c r="C52" s="57">
        <f t="shared" ref="C52:M52" si="20">$R$7</f>
        <v>0</v>
      </c>
      <c r="D52" s="57">
        <f t="shared" si="20"/>
        <v>0</v>
      </c>
      <c r="E52" s="57">
        <f t="shared" si="20"/>
        <v>0</v>
      </c>
      <c r="F52" s="57">
        <f t="shared" si="20"/>
        <v>0</v>
      </c>
      <c r="G52" s="57">
        <f t="shared" si="20"/>
        <v>0</v>
      </c>
      <c r="H52" s="57">
        <f t="shared" si="20"/>
        <v>0</v>
      </c>
      <c r="I52" s="57">
        <f t="shared" si="20"/>
        <v>0</v>
      </c>
      <c r="J52" s="57">
        <f t="shared" si="20"/>
        <v>0</v>
      </c>
      <c r="K52" s="57">
        <f t="shared" si="20"/>
        <v>0</v>
      </c>
      <c r="L52" s="57">
        <f t="shared" si="20"/>
        <v>0</v>
      </c>
      <c r="M52" s="57">
        <f t="shared" si="20"/>
        <v>0</v>
      </c>
      <c r="N52" s="48"/>
    </row>
    <row r="53" spans="1:14" x14ac:dyDescent="0.25">
      <c r="A53" s="49" t="s">
        <v>90</v>
      </c>
      <c r="B53" s="62"/>
      <c r="C53" s="62"/>
      <c r="D53" s="62"/>
      <c r="E53" s="62"/>
      <c r="F53" s="62"/>
      <c r="G53" s="62"/>
      <c r="H53" s="62"/>
      <c r="I53" s="62"/>
      <c r="J53" s="62"/>
      <c r="K53" s="62"/>
      <c r="L53" s="62"/>
      <c r="M53" s="62"/>
      <c r="N53" s="45">
        <f>SUM(B53:M53)</f>
        <v>0</v>
      </c>
    </row>
    <row r="54" spans="1:14" x14ac:dyDescent="0.25">
      <c r="A54" s="65" t="str">
        <f>CONCATENATE($P$9," - jauda, kWh:")</f>
        <v>Iekārta 3 - jauda, kWh:</v>
      </c>
      <c r="B54" s="57">
        <f>$R$9</f>
        <v>0</v>
      </c>
      <c r="C54" s="57">
        <f t="shared" ref="C54:M54" si="21">$R$9</f>
        <v>0</v>
      </c>
      <c r="D54" s="57">
        <f t="shared" si="21"/>
        <v>0</v>
      </c>
      <c r="E54" s="57">
        <f t="shared" si="21"/>
        <v>0</v>
      </c>
      <c r="F54" s="57">
        <f t="shared" si="21"/>
        <v>0</v>
      </c>
      <c r="G54" s="57">
        <f t="shared" si="21"/>
        <v>0</v>
      </c>
      <c r="H54" s="57">
        <f t="shared" si="21"/>
        <v>0</v>
      </c>
      <c r="I54" s="57">
        <f t="shared" si="21"/>
        <v>0</v>
      </c>
      <c r="J54" s="57">
        <f t="shared" si="21"/>
        <v>0</v>
      </c>
      <c r="K54" s="57">
        <f t="shared" si="21"/>
        <v>0</v>
      </c>
      <c r="L54" s="57">
        <f t="shared" si="21"/>
        <v>0</v>
      </c>
      <c r="M54" s="57">
        <f t="shared" si="21"/>
        <v>0</v>
      </c>
      <c r="N54" s="48"/>
    </row>
    <row r="55" spans="1:14" x14ac:dyDescent="0.25">
      <c r="A55" s="49" t="s">
        <v>90</v>
      </c>
      <c r="B55" s="62"/>
      <c r="C55" s="62"/>
      <c r="D55" s="62"/>
      <c r="E55" s="62"/>
      <c r="F55" s="62"/>
      <c r="G55" s="62"/>
      <c r="H55" s="62"/>
      <c r="I55" s="62"/>
      <c r="J55" s="62"/>
      <c r="K55" s="62"/>
      <c r="L55" s="62"/>
      <c r="M55" s="62"/>
      <c r="N55" s="45">
        <f>SUM(B55:M55)</f>
        <v>0</v>
      </c>
    </row>
    <row r="56" spans="1:14" x14ac:dyDescent="0.25">
      <c r="A56" s="65" t="str">
        <f>CONCATENATE($P$11," - jauda, kWh:")</f>
        <v>Iekārta 4 - jauda, kWh:</v>
      </c>
      <c r="B56" s="57">
        <f>$R$11</f>
        <v>0</v>
      </c>
      <c r="C56" s="57">
        <f t="shared" ref="C56:M56" si="22">$R$11</f>
        <v>0</v>
      </c>
      <c r="D56" s="57">
        <f t="shared" si="22"/>
        <v>0</v>
      </c>
      <c r="E56" s="57">
        <f t="shared" si="22"/>
        <v>0</v>
      </c>
      <c r="F56" s="57">
        <f t="shared" si="22"/>
        <v>0</v>
      </c>
      <c r="G56" s="57">
        <f t="shared" si="22"/>
        <v>0</v>
      </c>
      <c r="H56" s="57">
        <f t="shared" si="22"/>
        <v>0</v>
      </c>
      <c r="I56" s="57">
        <f t="shared" si="22"/>
        <v>0</v>
      </c>
      <c r="J56" s="57">
        <f t="shared" si="22"/>
        <v>0</v>
      </c>
      <c r="K56" s="57">
        <f t="shared" si="22"/>
        <v>0</v>
      </c>
      <c r="L56" s="57">
        <f t="shared" si="22"/>
        <v>0</v>
      </c>
      <c r="M56" s="57">
        <f t="shared" si="22"/>
        <v>0</v>
      </c>
      <c r="N56" s="48"/>
    </row>
    <row r="57" spans="1:14" x14ac:dyDescent="0.25">
      <c r="A57" s="49" t="s">
        <v>90</v>
      </c>
      <c r="B57" s="62"/>
      <c r="C57" s="62"/>
      <c r="D57" s="62"/>
      <c r="E57" s="62"/>
      <c r="F57" s="62"/>
      <c r="G57" s="62"/>
      <c r="H57" s="62"/>
      <c r="I57" s="62"/>
      <c r="J57" s="62"/>
      <c r="K57" s="62"/>
      <c r="L57" s="62"/>
      <c r="M57" s="62"/>
      <c r="N57" s="45">
        <f>SUM(B57:M57)</f>
        <v>0</v>
      </c>
    </row>
    <row r="58" spans="1:14" x14ac:dyDescent="0.25">
      <c r="A58" s="49"/>
      <c r="B58" s="50"/>
      <c r="C58" s="50"/>
      <c r="D58" s="50"/>
      <c r="E58" s="50"/>
      <c r="F58" s="50"/>
      <c r="G58" s="50"/>
      <c r="H58" s="50"/>
      <c r="I58" s="50"/>
      <c r="J58" s="50"/>
      <c r="K58" s="50"/>
      <c r="L58" s="50"/>
      <c r="M58" s="50"/>
      <c r="N58" s="44"/>
    </row>
    <row r="59" spans="1:14" x14ac:dyDescent="0.25">
      <c r="A59" s="49"/>
      <c r="B59" s="50"/>
      <c r="C59" s="50"/>
      <c r="D59" s="50"/>
      <c r="E59" s="50"/>
      <c r="F59" s="50"/>
      <c r="G59" s="50"/>
      <c r="H59" s="50"/>
      <c r="I59" s="50"/>
      <c r="J59" s="50"/>
      <c r="K59" s="50"/>
      <c r="L59" s="50"/>
      <c r="M59" s="50"/>
      <c r="N59" s="44"/>
    </row>
    <row r="60" spans="1:14" ht="27.6" x14ac:dyDescent="0.25">
      <c r="A60" s="51" t="s">
        <v>81</v>
      </c>
      <c r="B60" s="45">
        <f>B61*B62</f>
        <v>0</v>
      </c>
      <c r="C60" s="45">
        <f t="shared" ref="C60:M60" si="23">C61*C62</f>
        <v>0</v>
      </c>
      <c r="D60" s="45">
        <f t="shared" si="23"/>
        <v>0</v>
      </c>
      <c r="E60" s="45">
        <f t="shared" si="23"/>
        <v>0</v>
      </c>
      <c r="F60" s="45">
        <f t="shared" si="23"/>
        <v>0</v>
      </c>
      <c r="G60" s="45">
        <f t="shared" si="23"/>
        <v>0</v>
      </c>
      <c r="H60" s="45">
        <f t="shared" si="23"/>
        <v>0</v>
      </c>
      <c r="I60" s="45">
        <f t="shared" si="23"/>
        <v>0</v>
      </c>
      <c r="J60" s="45">
        <f t="shared" si="23"/>
        <v>0</v>
      </c>
      <c r="K60" s="45">
        <f t="shared" si="23"/>
        <v>0</v>
      </c>
      <c r="L60" s="45">
        <f t="shared" si="23"/>
        <v>0</v>
      </c>
      <c r="M60" s="45">
        <f t="shared" si="23"/>
        <v>0</v>
      </c>
      <c r="N60" s="45">
        <f>SUM(B60:M60)</f>
        <v>0</v>
      </c>
    </row>
    <row r="61" spans="1:14" x14ac:dyDescent="0.25">
      <c r="A61" s="66" t="s">
        <v>82</v>
      </c>
      <c r="B61" s="57">
        <f>$R$16</f>
        <v>15</v>
      </c>
      <c r="C61" s="57">
        <f t="shared" ref="C61:M61" si="24">$R$16</f>
        <v>15</v>
      </c>
      <c r="D61" s="57">
        <f t="shared" si="24"/>
        <v>15</v>
      </c>
      <c r="E61" s="57">
        <f t="shared" si="24"/>
        <v>15</v>
      </c>
      <c r="F61" s="57">
        <f t="shared" si="24"/>
        <v>15</v>
      </c>
      <c r="G61" s="57">
        <f t="shared" si="24"/>
        <v>15</v>
      </c>
      <c r="H61" s="57">
        <f t="shared" si="24"/>
        <v>15</v>
      </c>
      <c r="I61" s="57">
        <f t="shared" si="24"/>
        <v>15</v>
      </c>
      <c r="J61" s="57">
        <f t="shared" si="24"/>
        <v>15</v>
      </c>
      <c r="K61" s="57">
        <f t="shared" si="24"/>
        <v>15</v>
      </c>
      <c r="L61" s="57">
        <f t="shared" si="24"/>
        <v>15</v>
      </c>
      <c r="M61" s="57">
        <f t="shared" si="24"/>
        <v>15</v>
      </c>
      <c r="N61" s="48"/>
    </row>
    <row r="62" spans="1:14" x14ac:dyDescent="0.25">
      <c r="A62" s="49" t="s">
        <v>90</v>
      </c>
      <c r="B62" s="62"/>
      <c r="C62" s="62"/>
      <c r="D62" s="62"/>
      <c r="E62" s="62"/>
      <c r="F62" s="62"/>
      <c r="G62" s="62"/>
      <c r="H62" s="62"/>
      <c r="I62" s="62"/>
      <c r="J62" s="62"/>
      <c r="K62" s="62"/>
      <c r="L62" s="62"/>
      <c r="M62" s="62"/>
      <c r="N62" s="45">
        <f>SUM(B62:M62)</f>
        <v>0</v>
      </c>
    </row>
    <row r="63" spans="1:14" x14ac:dyDescent="0.25">
      <c r="A63" s="52" t="s">
        <v>83</v>
      </c>
      <c r="B63" s="45">
        <f t="shared" ref="B63:M63" si="25">B48-B49-B60</f>
        <v>0</v>
      </c>
      <c r="C63" s="45">
        <f t="shared" si="25"/>
        <v>0</v>
      </c>
      <c r="D63" s="45">
        <f t="shared" si="25"/>
        <v>0</v>
      </c>
      <c r="E63" s="45">
        <f t="shared" si="25"/>
        <v>0</v>
      </c>
      <c r="F63" s="45">
        <f t="shared" si="25"/>
        <v>0</v>
      </c>
      <c r="G63" s="45">
        <f t="shared" si="25"/>
        <v>0</v>
      </c>
      <c r="H63" s="45">
        <f t="shared" si="25"/>
        <v>0</v>
      </c>
      <c r="I63" s="45">
        <f t="shared" si="25"/>
        <v>0</v>
      </c>
      <c r="J63" s="45">
        <f t="shared" si="25"/>
        <v>0</v>
      </c>
      <c r="K63" s="45">
        <f t="shared" si="25"/>
        <v>0</v>
      </c>
      <c r="L63" s="45">
        <f t="shared" si="25"/>
        <v>0</v>
      </c>
      <c r="M63" s="45">
        <f t="shared" si="25"/>
        <v>0</v>
      </c>
      <c r="N63" s="45">
        <f>SUM(B63:M63)</f>
        <v>0</v>
      </c>
    </row>
    <row r="64" spans="1:14" x14ac:dyDescent="0.25">
      <c r="A64" s="63" t="s">
        <v>84</v>
      </c>
      <c r="B64" s="64">
        <f>(B49+B60)/1000</f>
        <v>0</v>
      </c>
      <c r="C64" s="64">
        <f t="shared" ref="C64:M64" si="26">(C49+C60)/1000</f>
        <v>0</v>
      </c>
      <c r="D64" s="64">
        <f t="shared" si="26"/>
        <v>0</v>
      </c>
      <c r="E64" s="64">
        <f t="shared" si="26"/>
        <v>0</v>
      </c>
      <c r="F64" s="64">
        <f t="shared" si="26"/>
        <v>0</v>
      </c>
      <c r="G64" s="64">
        <f t="shared" si="26"/>
        <v>0</v>
      </c>
      <c r="H64" s="64">
        <f t="shared" si="26"/>
        <v>0</v>
      </c>
      <c r="I64" s="64">
        <f t="shared" si="26"/>
        <v>0</v>
      </c>
      <c r="J64" s="64">
        <f t="shared" si="26"/>
        <v>0</v>
      </c>
      <c r="K64" s="64">
        <f t="shared" si="26"/>
        <v>0</v>
      </c>
      <c r="L64" s="64">
        <f t="shared" si="26"/>
        <v>0</v>
      </c>
      <c r="M64" s="64">
        <f t="shared" si="26"/>
        <v>0</v>
      </c>
      <c r="N64" s="64">
        <f>SUM(B64:M64)</f>
        <v>0</v>
      </c>
    </row>
    <row r="65" spans="1:14" ht="14.4" x14ac:dyDescent="0.3">
      <c r="A65" s="53"/>
      <c r="B65" s="54"/>
      <c r="C65" s="54"/>
      <c r="D65" s="54"/>
      <c r="E65" s="54"/>
      <c r="F65" s="54"/>
      <c r="G65" s="54"/>
      <c r="H65" s="54"/>
      <c r="I65" s="54"/>
      <c r="J65" s="54"/>
      <c r="K65" s="54"/>
      <c r="L65" s="54"/>
      <c r="M65" s="54"/>
    </row>
    <row r="66" spans="1:14" x14ac:dyDescent="0.25">
      <c r="A66" s="55" t="s">
        <v>85</v>
      </c>
    </row>
    <row r="68" spans="1:14" x14ac:dyDescent="0.25">
      <c r="B68" s="129">
        <f>B46+1</f>
        <v>2027</v>
      </c>
      <c r="C68" s="129"/>
      <c r="D68" s="129"/>
      <c r="E68" s="129"/>
      <c r="F68" s="129"/>
      <c r="G68" s="129"/>
      <c r="H68" s="129"/>
      <c r="I68" s="129"/>
      <c r="J68" s="129"/>
      <c r="K68" s="129"/>
      <c r="L68" s="129"/>
      <c r="M68" s="129"/>
    </row>
    <row r="69" spans="1:14" x14ac:dyDescent="0.25">
      <c r="A69" s="41"/>
      <c r="B69" s="42" t="s">
        <v>12</v>
      </c>
      <c r="C69" s="42" t="s">
        <v>13</v>
      </c>
      <c r="D69" s="42" t="s">
        <v>14</v>
      </c>
      <c r="E69" s="42" t="s">
        <v>15</v>
      </c>
      <c r="F69" s="42" t="s">
        <v>16</v>
      </c>
      <c r="G69" s="42" t="s">
        <v>17</v>
      </c>
      <c r="H69" s="42" t="s">
        <v>18</v>
      </c>
      <c r="I69" s="42" t="s">
        <v>19</v>
      </c>
      <c r="J69" s="42" t="s">
        <v>20</v>
      </c>
      <c r="K69" s="42" t="s">
        <v>21</v>
      </c>
      <c r="L69" s="42" t="s">
        <v>22</v>
      </c>
      <c r="M69" s="42" t="s">
        <v>23</v>
      </c>
      <c r="N69" s="42" t="s">
        <v>78</v>
      </c>
    </row>
    <row r="70" spans="1:14" x14ac:dyDescent="0.25">
      <c r="A70" s="43" t="s">
        <v>79</v>
      </c>
      <c r="B70" s="62"/>
      <c r="C70" s="62"/>
      <c r="D70" s="62"/>
      <c r="E70" s="62"/>
      <c r="F70" s="62"/>
      <c r="G70" s="62"/>
      <c r="H70" s="62"/>
      <c r="I70" s="62"/>
      <c r="J70" s="62"/>
      <c r="K70" s="62"/>
      <c r="L70" s="62"/>
      <c r="M70" s="62"/>
      <c r="N70" s="45">
        <f>SUM(B70:M70)</f>
        <v>0</v>
      </c>
    </row>
    <row r="71" spans="1:14" ht="27.6" x14ac:dyDescent="0.25">
      <c r="A71" s="46" t="s">
        <v>80</v>
      </c>
      <c r="B71" s="45">
        <f t="shared" ref="B71:M71" si="27">B72*B73+B74*B75+B76*B77+B78*B79</f>
        <v>0</v>
      </c>
      <c r="C71" s="45">
        <f t="shared" si="27"/>
        <v>0</v>
      </c>
      <c r="D71" s="45">
        <f t="shared" si="27"/>
        <v>0</v>
      </c>
      <c r="E71" s="45">
        <f t="shared" si="27"/>
        <v>0</v>
      </c>
      <c r="F71" s="45">
        <f t="shared" si="27"/>
        <v>0</v>
      </c>
      <c r="G71" s="45">
        <f t="shared" si="27"/>
        <v>0</v>
      </c>
      <c r="H71" s="45">
        <f t="shared" si="27"/>
        <v>0</v>
      </c>
      <c r="I71" s="45">
        <f t="shared" si="27"/>
        <v>0</v>
      </c>
      <c r="J71" s="45">
        <f t="shared" si="27"/>
        <v>0</v>
      </c>
      <c r="K71" s="45">
        <f t="shared" si="27"/>
        <v>0</v>
      </c>
      <c r="L71" s="45">
        <f t="shared" si="27"/>
        <v>0</v>
      </c>
      <c r="M71" s="45">
        <f t="shared" si="27"/>
        <v>0</v>
      </c>
      <c r="N71" s="45">
        <f>SUM(B71:M71)</f>
        <v>0</v>
      </c>
    </row>
    <row r="72" spans="1:14" x14ac:dyDescent="0.25">
      <c r="A72" s="65" t="str">
        <f>CONCATENATE($P$5," - jauda, kWh:")</f>
        <v>Iekārta 1 - jauda, kWh:</v>
      </c>
      <c r="B72" s="57">
        <f>$R$5</f>
        <v>5</v>
      </c>
      <c r="C72" s="57">
        <f t="shared" ref="C72:M72" si="28">$R$5</f>
        <v>5</v>
      </c>
      <c r="D72" s="57">
        <f t="shared" si="28"/>
        <v>5</v>
      </c>
      <c r="E72" s="57">
        <f t="shared" si="28"/>
        <v>5</v>
      </c>
      <c r="F72" s="57">
        <f t="shared" si="28"/>
        <v>5</v>
      </c>
      <c r="G72" s="57">
        <f t="shared" si="28"/>
        <v>5</v>
      </c>
      <c r="H72" s="57">
        <f t="shared" si="28"/>
        <v>5</v>
      </c>
      <c r="I72" s="57">
        <f t="shared" si="28"/>
        <v>5</v>
      </c>
      <c r="J72" s="57">
        <f t="shared" si="28"/>
        <v>5</v>
      </c>
      <c r="K72" s="57">
        <f t="shared" si="28"/>
        <v>5</v>
      </c>
      <c r="L72" s="57">
        <f t="shared" si="28"/>
        <v>5</v>
      </c>
      <c r="M72" s="57">
        <f t="shared" si="28"/>
        <v>5</v>
      </c>
      <c r="N72" s="48"/>
    </row>
    <row r="73" spans="1:14" x14ac:dyDescent="0.25">
      <c r="A73" s="49" t="s">
        <v>90</v>
      </c>
      <c r="B73" s="62"/>
      <c r="C73" s="62"/>
      <c r="D73" s="62"/>
      <c r="E73" s="62"/>
      <c r="F73" s="62"/>
      <c r="G73" s="62"/>
      <c r="H73" s="62"/>
      <c r="I73" s="62"/>
      <c r="J73" s="62"/>
      <c r="K73" s="62"/>
      <c r="L73" s="62"/>
      <c r="M73" s="62"/>
      <c r="N73" s="45">
        <f>SUM(B73:M73)</f>
        <v>0</v>
      </c>
    </row>
    <row r="74" spans="1:14" x14ac:dyDescent="0.25">
      <c r="A74" s="65" t="str">
        <f>CONCATENATE($P$7," - jauda, kWh:")</f>
        <v>Iekārta 2 - jauda, kWh:</v>
      </c>
      <c r="B74" s="57">
        <f>$R$7</f>
        <v>0</v>
      </c>
      <c r="C74" s="57">
        <f t="shared" ref="C74:M74" si="29">$R$7</f>
        <v>0</v>
      </c>
      <c r="D74" s="57">
        <f t="shared" si="29"/>
        <v>0</v>
      </c>
      <c r="E74" s="57">
        <f t="shared" si="29"/>
        <v>0</v>
      </c>
      <c r="F74" s="57">
        <f t="shared" si="29"/>
        <v>0</v>
      </c>
      <c r="G74" s="57">
        <f t="shared" si="29"/>
        <v>0</v>
      </c>
      <c r="H74" s="57">
        <f t="shared" si="29"/>
        <v>0</v>
      </c>
      <c r="I74" s="57">
        <f t="shared" si="29"/>
        <v>0</v>
      </c>
      <c r="J74" s="57">
        <f t="shared" si="29"/>
        <v>0</v>
      </c>
      <c r="K74" s="57">
        <f t="shared" si="29"/>
        <v>0</v>
      </c>
      <c r="L74" s="57">
        <f t="shared" si="29"/>
        <v>0</v>
      </c>
      <c r="M74" s="57">
        <f t="shared" si="29"/>
        <v>0</v>
      </c>
      <c r="N74" s="48"/>
    </row>
    <row r="75" spans="1:14" x14ac:dyDescent="0.25">
      <c r="A75" s="49" t="s">
        <v>90</v>
      </c>
      <c r="B75" s="62"/>
      <c r="C75" s="62"/>
      <c r="D75" s="62"/>
      <c r="E75" s="62"/>
      <c r="F75" s="62"/>
      <c r="G75" s="62"/>
      <c r="H75" s="62"/>
      <c r="I75" s="62"/>
      <c r="J75" s="62"/>
      <c r="K75" s="62"/>
      <c r="L75" s="62"/>
      <c r="M75" s="62"/>
      <c r="N75" s="45">
        <f>SUM(B75:M75)</f>
        <v>0</v>
      </c>
    </row>
    <row r="76" spans="1:14" x14ac:dyDescent="0.25">
      <c r="A76" s="65" t="str">
        <f>CONCATENATE($P$9," - jauda, kWh:")</f>
        <v>Iekārta 3 - jauda, kWh:</v>
      </c>
      <c r="B76" s="57">
        <f>$R$9</f>
        <v>0</v>
      </c>
      <c r="C76" s="57">
        <f t="shared" ref="C76:M76" si="30">$R$9</f>
        <v>0</v>
      </c>
      <c r="D76" s="57">
        <f t="shared" si="30"/>
        <v>0</v>
      </c>
      <c r="E76" s="57">
        <f t="shared" si="30"/>
        <v>0</v>
      </c>
      <c r="F76" s="57">
        <f t="shared" si="30"/>
        <v>0</v>
      </c>
      <c r="G76" s="57">
        <f t="shared" si="30"/>
        <v>0</v>
      </c>
      <c r="H76" s="57">
        <f t="shared" si="30"/>
        <v>0</v>
      </c>
      <c r="I76" s="57">
        <f t="shared" si="30"/>
        <v>0</v>
      </c>
      <c r="J76" s="57">
        <f t="shared" si="30"/>
        <v>0</v>
      </c>
      <c r="K76" s="57">
        <f t="shared" si="30"/>
        <v>0</v>
      </c>
      <c r="L76" s="57">
        <f t="shared" si="30"/>
        <v>0</v>
      </c>
      <c r="M76" s="57">
        <f t="shared" si="30"/>
        <v>0</v>
      </c>
      <c r="N76" s="48"/>
    </row>
    <row r="77" spans="1:14" x14ac:dyDescent="0.25">
      <c r="A77" s="49" t="s">
        <v>90</v>
      </c>
      <c r="B77" s="62"/>
      <c r="C77" s="62"/>
      <c r="D77" s="62"/>
      <c r="E77" s="62"/>
      <c r="F77" s="62"/>
      <c r="G77" s="62"/>
      <c r="H77" s="62"/>
      <c r="I77" s="62"/>
      <c r="J77" s="62"/>
      <c r="K77" s="62"/>
      <c r="L77" s="62"/>
      <c r="M77" s="62"/>
      <c r="N77" s="45">
        <f>SUM(B77:M77)</f>
        <v>0</v>
      </c>
    </row>
    <row r="78" spans="1:14" x14ac:dyDescent="0.25">
      <c r="A78" s="65" t="str">
        <f>CONCATENATE($P$11," - jauda, kWh:")</f>
        <v>Iekārta 4 - jauda, kWh:</v>
      </c>
      <c r="B78" s="57">
        <f>$R$11</f>
        <v>0</v>
      </c>
      <c r="C78" s="57">
        <f t="shared" ref="C78:M78" si="31">$R$11</f>
        <v>0</v>
      </c>
      <c r="D78" s="57">
        <f t="shared" si="31"/>
        <v>0</v>
      </c>
      <c r="E78" s="57">
        <f t="shared" si="31"/>
        <v>0</v>
      </c>
      <c r="F78" s="57">
        <f t="shared" si="31"/>
        <v>0</v>
      </c>
      <c r="G78" s="57">
        <f t="shared" si="31"/>
        <v>0</v>
      </c>
      <c r="H78" s="57">
        <f t="shared" si="31"/>
        <v>0</v>
      </c>
      <c r="I78" s="57">
        <f t="shared" si="31"/>
        <v>0</v>
      </c>
      <c r="J78" s="57">
        <f t="shared" si="31"/>
        <v>0</v>
      </c>
      <c r="K78" s="57">
        <f t="shared" si="31"/>
        <v>0</v>
      </c>
      <c r="L78" s="57">
        <f t="shared" si="31"/>
        <v>0</v>
      </c>
      <c r="M78" s="57">
        <f t="shared" si="31"/>
        <v>0</v>
      </c>
      <c r="N78" s="48"/>
    </row>
    <row r="79" spans="1:14" x14ac:dyDescent="0.25">
      <c r="A79" s="49" t="s">
        <v>90</v>
      </c>
      <c r="B79" s="62"/>
      <c r="C79" s="62"/>
      <c r="D79" s="62"/>
      <c r="E79" s="62"/>
      <c r="F79" s="62"/>
      <c r="G79" s="62"/>
      <c r="H79" s="62"/>
      <c r="I79" s="62"/>
      <c r="J79" s="62"/>
      <c r="K79" s="62"/>
      <c r="L79" s="62"/>
      <c r="M79" s="62"/>
      <c r="N79" s="45">
        <f>SUM(B79:M79)</f>
        <v>0</v>
      </c>
    </row>
    <row r="80" spans="1:14" x14ac:dyDescent="0.25">
      <c r="A80" s="49"/>
      <c r="B80" s="50"/>
      <c r="C80" s="50"/>
      <c r="D80" s="50"/>
      <c r="E80" s="50"/>
      <c r="F80" s="50"/>
      <c r="G80" s="50"/>
      <c r="H80" s="50"/>
      <c r="I80" s="50"/>
      <c r="J80" s="50"/>
      <c r="K80" s="50"/>
      <c r="L80" s="50"/>
      <c r="M80" s="50"/>
      <c r="N80" s="44"/>
    </row>
    <row r="81" spans="1:14" x14ac:dyDescent="0.25">
      <c r="A81" s="49"/>
      <c r="B81" s="50"/>
      <c r="C81" s="50"/>
      <c r="D81" s="50"/>
      <c r="E81" s="50"/>
      <c r="F81" s="50"/>
      <c r="G81" s="50"/>
      <c r="H81" s="50"/>
      <c r="I81" s="50"/>
      <c r="J81" s="50"/>
      <c r="K81" s="50"/>
      <c r="L81" s="50"/>
      <c r="M81" s="50"/>
      <c r="N81" s="44"/>
    </row>
    <row r="82" spans="1:14" ht="27.6" x14ac:dyDescent="0.25">
      <c r="A82" s="51" t="s">
        <v>81</v>
      </c>
      <c r="B82" s="45">
        <f>B83*B84</f>
        <v>0</v>
      </c>
      <c r="C82" s="45">
        <f t="shared" ref="C82:M82" si="32">C83*C84</f>
        <v>0</v>
      </c>
      <c r="D82" s="45">
        <f t="shared" si="32"/>
        <v>0</v>
      </c>
      <c r="E82" s="45">
        <f t="shared" si="32"/>
        <v>0</v>
      </c>
      <c r="F82" s="45">
        <f t="shared" si="32"/>
        <v>0</v>
      </c>
      <c r="G82" s="45">
        <f t="shared" si="32"/>
        <v>0</v>
      </c>
      <c r="H82" s="45">
        <f t="shared" si="32"/>
        <v>0</v>
      </c>
      <c r="I82" s="45">
        <f t="shared" si="32"/>
        <v>0</v>
      </c>
      <c r="J82" s="45">
        <f t="shared" si="32"/>
        <v>0</v>
      </c>
      <c r="K82" s="45">
        <f t="shared" si="32"/>
        <v>0</v>
      </c>
      <c r="L82" s="45">
        <f t="shared" si="32"/>
        <v>0</v>
      </c>
      <c r="M82" s="45">
        <f t="shared" si="32"/>
        <v>0</v>
      </c>
      <c r="N82" s="45">
        <f>SUM(B82:M82)</f>
        <v>0</v>
      </c>
    </row>
    <row r="83" spans="1:14" x14ac:dyDescent="0.25">
      <c r="A83" s="66" t="s">
        <v>82</v>
      </c>
      <c r="B83" s="57">
        <f>$R$16</f>
        <v>15</v>
      </c>
      <c r="C83" s="57">
        <f t="shared" ref="C83:M83" si="33">$R$16</f>
        <v>15</v>
      </c>
      <c r="D83" s="57">
        <f t="shared" si="33"/>
        <v>15</v>
      </c>
      <c r="E83" s="57">
        <f t="shared" si="33"/>
        <v>15</v>
      </c>
      <c r="F83" s="57">
        <f t="shared" si="33"/>
        <v>15</v>
      </c>
      <c r="G83" s="57">
        <f t="shared" si="33"/>
        <v>15</v>
      </c>
      <c r="H83" s="57">
        <f t="shared" si="33"/>
        <v>15</v>
      </c>
      <c r="I83" s="57">
        <f t="shared" si="33"/>
        <v>15</v>
      </c>
      <c r="J83" s="57">
        <f t="shared" si="33"/>
        <v>15</v>
      </c>
      <c r="K83" s="57">
        <f t="shared" si="33"/>
        <v>15</v>
      </c>
      <c r="L83" s="57">
        <f t="shared" si="33"/>
        <v>15</v>
      </c>
      <c r="M83" s="57">
        <f t="shared" si="33"/>
        <v>15</v>
      </c>
      <c r="N83" s="48"/>
    </row>
    <row r="84" spans="1:14" x14ac:dyDescent="0.25">
      <c r="A84" s="49" t="s">
        <v>90</v>
      </c>
      <c r="B84" s="62"/>
      <c r="C84" s="62"/>
      <c r="D84" s="62"/>
      <c r="E84" s="62"/>
      <c r="F84" s="62"/>
      <c r="G84" s="62"/>
      <c r="H84" s="62"/>
      <c r="I84" s="62"/>
      <c r="J84" s="62"/>
      <c r="K84" s="62"/>
      <c r="L84" s="62"/>
      <c r="M84" s="62"/>
      <c r="N84" s="45">
        <f>SUM(B84:M84)</f>
        <v>0</v>
      </c>
    </row>
    <row r="85" spans="1:14" x14ac:dyDescent="0.25">
      <c r="A85" s="52" t="s">
        <v>83</v>
      </c>
      <c r="B85" s="45">
        <f t="shared" ref="B85:M85" si="34">B70-B71-B82</f>
        <v>0</v>
      </c>
      <c r="C85" s="45">
        <f t="shared" si="34"/>
        <v>0</v>
      </c>
      <c r="D85" s="45">
        <f t="shared" si="34"/>
        <v>0</v>
      </c>
      <c r="E85" s="45">
        <f t="shared" si="34"/>
        <v>0</v>
      </c>
      <c r="F85" s="45">
        <f t="shared" si="34"/>
        <v>0</v>
      </c>
      <c r="G85" s="45">
        <f t="shared" si="34"/>
        <v>0</v>
      </c>
      <c r="H85" s="45">
        <f t="shared" si="34"/>
        <v>0</v>
      </c>
      <c r="I85" s="45">
        <f t="shared" si="34"/>
        <v>0</v>
      </c>
      <c r="J85" s="45">
        <f t="shared" si="34"/>
        <v>0</v>
      </c>
      <c r="K85" s="45">
        <f t="shared" si="34"/>
        <v>0</v>
      </c>
      <c r="L85" s="45">
        <f t="shared" si="34"/>
        <v>0</v>
      </c>
      <c r="M85" s="45">
        <f t="shared" si="34"/>
        <v>0</v>
      </c>
      <c r="N85" s="45">
        <f>SUM(B85:M85)</f>
        <v>0</v>
      </c>
    </row>
    <row r="86" spans="1:14" x14ac:dyDescent="0.25">
      <c r="A86" s="63" t="s">
        <v>84</v>
      </c>
      <c r="B86" s="64">
        <f>(B71+B82)/1000</f>
        <v>0</v>
      </c>
      <c r="C86" s="64">
        <f t="shared" ref="C86:M86" si="35">(C71+C82)/1000</f>
        <v>0</v>
      </c>
      <c r="D86" s="64">
        <f t="shared" si="35"/>
        <v>0</v>
      </c>
      <c r="E86" s="64">
        <f t="shared" si="35"/>
        <v>0</v>
      </c>
      <c r="F86" s="64">
        <f t="shared" si="35"/>
        <v>0</v>
      </c>
      <c r="G86" s="64">
        <f t="shared" si="35"/>
        <v>0</v>
      </c>
      <c r="H86" s="64">
        <f t="shared" si="35"/>
        <v>0</v>
      </c>
      <c r="I86" s="64">
        <f t="shared" si="35"/>
        <v>0</v>
      </c>
      <c r="J86" s="64">
        <f t="shared" si="35"/>
        <v>0</v>
      </c>
      <c r="K86" s="64">
        <f t="shared" si="35"/>
        <v>0</v>
      </c>
      <c r="L86" s="64">
        <f t="shared" si="35"/>
        <v>0</v>
      </c>
      <c r="M86" s="64">
        <f t="shared" si="35"/>
        <v>0</v>
      </c>
      <c r="N86" s="64">
        <f>SUM(B86:M86)</f>
        <v>0</v>
      </c>
    </row>
    <row r="87" spans="1:14" ht="14.4" x14ac:dyDescent="0.3">
      <c r="A87" s="53"/>
      <c r="B87" s="54"/>
      <c r="C87" s="54"/>
      <c r="D87" s="54"/>
      <c r="E87" s="54"/>
      <c r="F87" s="54"/>
      <c r="G87" s="54"/>
      <c r="H87" s="54"/>
      <c r="I87" s="54"/>
      <c r="J87" s="54"/>
      <c r="K87" s="54"/>
      <c r="L87" s="54"/>
      <c r="M87" s="54"/>
    </row>
    <row r="88" spans="1:14" x14ac:dyDescent="0.25">
      <c r="A88" s="55" t="s">
        <v>85</v>
      </c>
    </row>
  </sheetData>
  <mergeCells count="4">
    <mergeCell ref="B1:M1"/>
    <mergeCell ref="B25:M25"/>
    <mergeCell ref="B46:M46"/>
    <mergeCell ref="B68:M68"/>
  </mergeCells>
  <conditionalFormatting sqref="B3:M3">
    <cfRule type="cellIs" dxfId="59" priority="17" operator="equal">
      <formula>""</formula>
    </cfRule>
  </conditionalFormatting>
  <conditionalFormatting sqref="B6:M6">
    <cfRule type="cellIs" dxfId="58" priority="33" operator="equal">
      <formula>""</formula>
    </cfRule>
  </conditionalFormatting>
  <conditionalFormatting sqref="B8:M8">
    <cfRule type="cellIs" dxfId="57" priority="32" operator="equal">
      <formula>""</formula>
    </cfRule>
  </conditionalFormatting>
  <conditionalFormatting sqref="B10:M10">
    <cfRule type="cellIs" dxfId="56" priority="31" operator="equal">
      <formula>""</formula>
    </cfRule>
  </conditionalFormatting>
  <conditionalFormatting sqref="B12:M12">
    <cfRule type="cellIs" dxfId="55" priority="30" operator="equal">
      <formula>""</formula>
    </cfRule>
  </conditionalFormatting>
  <conditionalFormatting sqref="B17:M17">
    <cfRule type="cellIs" dxfId="54" priority="4" operator="equal">
      <formula>""</formula>
    </cfRule>
  </conditionalFormatting>
  <conditionalFormatting sqref="B27:M27">
    <cfRule type="cellIs" dxfId="53" priority="16" operator="equal">
      <formula>""</formula>
    </cfRule>
  </conditionalFormatting>
  <conditionalFormatting sqref="B30:M30">
    <cfRule type="cellIs" dxfId="52" priority="29" operator="equal">
      <formula>""</formula>
    </cfRule>
  </conditionalFormatting>
  <conditionalFormatting sqref="B32:M32">
    <cfRule type="cellIs" dxfId="51" priority="28" operator="equal">
      <formula>""</formula>
    </cfRule>
  </conditionalFormatting>
  <conditionalFormatting sqref="B34:M34">
    <cfRule type="cellIs" dxfId="50" priority="27" operator="equal">
      <formula>""</formula>
    </cfRule>
  </conditionalFormatting>
  <conditionalFormatting sqref="B36:M36">
    <cfRule type="cellIs" dxfId="49" priority="26" operator="equal">
      <formula>""</formula>
    </cfRule>
  </conditionalFormatting>
  <conditionalFormatting sqref="B41:M41">
    <cfRule type="cellIs" dxfId="48" priority="3" operator="equal">
      <formula>""</formula>
    </cfRule>
  </conditionalFormatting>
  <conditionalFormatting sqref="B48:M48">
    <cfRule type="cellIs" dxfId="47" priority="15" operator="equal">
      <formula>""</formula>
    </cfRule>
  </conditionalFormatting>
  <conditionalFormatting sqref="B51:M51">
    <cfRule type="cellIs" dxfId="46" priority="25" operator="equal">
      <formula>""</formula>
    </cfRule>
  </conditionalFormatting>
  <conditionalFormatting sqref="B53:M53">
    <cfRule type="cellIs" dxfId="45" priority="24" operator="equal">
      <formula>""</formula>
    </cfRule>
  </conditionalFormatting>
  <conditionalFormatting sqref="B55:M55">
    <cfRule type="cellIs" dxfId="44" priority="23" operator="equal">
      <formula>""</formula>
    </cfRule>
  </conditionalFormatting>
  <conditionalFormatting sqref="B57:M57">
    <cfRule type="cellIs" dxfId="43" priority="22" operator="equal">
      <formula>""</formula>
    </cfRule>
  </conditionalFormatting>
  <conditionalFormatting sqref="B62:M62">
    <cfRule type="cellIs" dxfId="42" priority="2" operator="equal">
      <formula>""</formula>
    </cfRule>
  </conditionalFormatting>
  <conditionalFormatting sqref="B70:M70">
    <cfRule type="cellIs" dxfId="41" priority="14" operator="equal">
      <formula>""</formula>
    </cfRule>
  </conditionalFormatting>
  <conditionalFormatting sqref="B73:M73">
    <cfRule type="cellIs" dxfId="40" priority="21" operator="equal">
      <formula>""</formula>
    </cfRule>
  </conditionalFormatting>
  <conditionalFormatting sqref="B75:M75">
    <cfRule type="cellIs" dxfId="39" priority="20" operator="equal">
      <formula>""</formula>
    </cfRule>
  </conditionalFormatting>
  <conditionalFormatting sqref="B77:M77">
    <cfRule type="cellIs" dxfId="38" priority="19" operator="equal">
      <formula>""</formula>
    </cfRule>
  </conditionalFormatting>
  <conditionalFormatting sqref="B79:M79">
    <cfRule type="cellIs" dxfId="37" priority="18" operator="equal">
      <formula>""</formula>
    </cfRule>
  </conditionalFormatting>
  <conditionalFormatting sqref="B84:M84">
    <cfRule type="cellIs" dxfId="36" priority="1" operator="equal">
      <formula>""</formula>
    </cfRule>
  </conditionalFormatting>
  <conditionalFormatting sqref="B18:N19">
    <cfRule type="cellIs" dxfId="35" priority="43" operator="lessThan">
      <formula>0</formula>
    </cfRule>
  </conditionalFormatting>
  <conditionalFormatting sqref="B42:N43">
    <cfRule type="cellIs" dxfId="34" priority="11" operator="lessThan">
      <formula>0</formula>
    </cfRule>
  </conditionalFormatting>
  <conditionalFormatting sqref="B63:N64">
    <cfRule type="cellIs" dxfId="33" priority="8" operator="lessThan">
      <formula>0</formula>
    </cfRule>
  </conditionalFormatting>
  <conditionalFormatting sqref="B85:N86">
    <cfRule type="cellIs" dxfId="32" priority="5" operator="lessThan">
      <formula>0</formula>
    </cfRule>
  </conditionalFormatting>
  <pageMargins left="0.7" right="0.7" top="0.75" bottom="0.75" header="0.3" footer="0.3"/>
  <pageSetup scale="67" orientation="landscape" r:id="rId1"/>
  <rowBreaks count="3" manualBreakCount="3">
    <brk id="24" max="16383" man="1"/>
    <brk id="45" max="16383" man="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4"/>
  <sheetViews>
    <sheetView view="pageBreakPreview" topLeftCell="A39" zoomScale="85" zoomScaleNormal="100" zoomScaleSheetLayoutView="85" workbookViewId="0">
      <selection activeCell="B2" sqref="B2"/>
    </sheetView>
  </sheetViews>
  <sheetFormatPr defaultColWidth="9.109375" defaultRowHeight="13.8" x14ac:dyDescent="0.25"/>
  <cols>
    <col min="1" max="1" width="56.5546875" style="40" bestFit="1" customWidth="1"/>
    <col min="2" max="13" width="11.44140625" style="40" customWidth="1"/>
    <col min="14" max="14" width="12.88671875" style="40" customWidth="1"/>
    <col min="15" max="15" width="25" style="40" bestFit="1" customWidth="1"/>
    <col min="16" max="16" width="24.88671875" style="40" customWidth="1"/>
    <col min="17" max="17" width="36.44140625" style="40" bestFit="1" customWidth="1"/>
    <col min="18" max="18" width="10.6640625" style="40" customWidth="1"/>
    <col min="19" max="16384" width="9.109375" style="40"/>
  </cols>
  <sheetData>
    <row r="1" spans="1:18" x14ac:dyDescent="0.25">
      <c r="B1" s="129">
        <v>2024</v>
      </c>
      <c r="C1" s="129"/>
      <c r="D1" s="129"/>
      <c r="E1" s="129"/>
      <c r="F1" s="129"/>
      <c r="G1" s="129"/>
      <c r="H1" s="129"/>
      <c r="I1" s="129"/>
      <c r="J1" s="129"/>
      <c r="K1" s="129"/>
      <c r="L1" s="129"/>
      <c r="M1" s="129"/>
    </row>
    <row r="2" spans="1:18" x14ac:dyDescent="0.25">
      <c r="A2" s="41"/>
      <c r="B2" s="42" t="s">
        <v>12</v>
      </c>
      <c r="C2" s="42" t="s">
        <v>13</v>
      </c>
      <c r="D2" s="42" t="s">
        <v>14</v>
      </c>
      <c r="E2" s="42" t="s">
        <v>15</v>
      </c>
      <c r="F2" s="42" t="s">
        <v>16</v>
      </c>
      <c r="G2" s="42" t="s">
        <v>17</v>
      </c>
      <c r="H2" s="42" t="s">
        <v>18</v>
      </c>
      <c r="I2" s="42" t="s">
        <v>19</v>
      </c>
      <c r="J2" s="42" t="s">
        <v>20</v>
      </c>
      <c r="K2" s="42" t="s">
        <v>21</v>
      </c>
      <c r="L2" s="42" t="s">
        <v>22</v>
      </c>
      <c r="M2" s="42" t="s">
        <v>23</v>
      </c>
      <c r="N2" s="42" t="s">
        <v>78</v>
      </c>
    </row>
    <row r="3" spans="1:18" ht="17.399999999999999" x14ac:dyDescent="0.3">
      <c r="A3" s="43" t="s">
        <v>103</v>
      </c>
      <c r="B3" s="44">
        <f>B4+B5</f>
        <v>0</v>
      </c>
      <c r="C3" s="44">
        <f t="shared" ref="C3:M3" si="0">C4+C5</f>
        <v>0</v>
      </c>
      <c r="D3" s="44">
        <f t="shared" si="0"/>
        <v>0</v>
      </c>
      <c r="E3" s="44">
        <f t="shared" si="0"/>
        <v>0</v>
      </c>
      <c r="F3" s="44">
        <f t="shared" si="0"/>
        <v>0</v>
      </c>
      <c r="G3" s="44">
        <f t="shared" si="0"/>
        <v>0</v>
      </c>
      <c r="H3" s="44">
        <f t="shared" si="0"/>
        <v>0</v>
      </c>
      <c r="I3" s="44">
        <f t="shared" si="0"/>
        <v>0</v>
      </c>
      <c r="J3" s="44">
        <f t="shared" si="0"/>
        <v>0</v>
      </c>
      <c r="K3" s="44">
        <f t="shared" si="0"/>
        <v>0</v>
      </c>
      <c r="L3" s="44">
        <f t="shared" si="0"/>
        <v>0</v>
      </c>
      <c r="M3" s="44">
        <f t="shared" si="0"/>
        <v>0</v>
      </c>
      <c r="N3" s="45">
        <f>SUM(B3:M3)</f>
        <v>0</v>
      </c>
      <c r="O3" s="67" t="s">
        <v>110</v>
      </c>
    </row>
    <row r="4" spans="1:18" ht="14.4" thickBot="1" x14ac:dyDescent="0.3">
      <c r="A4" s="71" t="s">
        <v>104</v>
      </c>
      <c r="B4" s="73"/>
      <c r="C4" s="73"/>
      <c r="D4" s="73"/>
      <c r="E4" s="73"/>
      <c r="F4" s="73"/>
      <c r="G4" s="73"/>
      <c r="H4" s="73"/>
      <c r="I4" s="73"/>
      <c r="J4" s="73"/>
      <c r="K4" s="73"/>
      <c r="L4" s="73"/>
      <c r="M4" s="73"/>
      <c r="N4" s="45">
        <f>SUM(B4:M4)</f>
        <v>0</v>
      </c>
    </row>
    <row r="5" spans="1:18" ht="14.4" thickBot="1" x14ac:dyDescent="0.3">
      <c r="A5" s="71" t="str">
        <f>CONCATENATE("lokālā siltumaapgāde: aprēķina metode",IF(LEN($P$5)&gt;1,CONCATENATE(" (",$P$5,")"),""),", kWh")</f>
        <v>lokālā siltumaapgāde: aprēķina metode (Iekārta 1), kWh</v>
      </c>
      <c r="B5" s="45">
        <f t="shared" ref="B5:M5" si="1">B6*B7</f>
        <v>0</v>
      </c>
      <c r="C5" s="45">
        <f t="shared" si="1"/>
        <v>0</v>
      </c>
      <c r="D5" s="45">
        <f t="shared" si="1"/>
        <v>0</v>
      </c>
      <c r="E5" s="45">
        <f t="shared" si="1"/>
        <v>0</v>
      </c>
      <c r="F5" s="45">
        <f t="shared" si="1"/>
        <v>0</v>
      </c>
      <c r="G5" s="45">
        <f t="shared" si="1"/>
        <v>0</v>
      </c>
      <c r="H5" s="45">
        <f t="shared" si="1"/>
        <v>0</v>
      </c>
      <c r="I5" s="45">
        <f t="shared" si="1"/>
        <v>0</v>
      </c>
      <c r="J5" s="45">
        <f t="shared" si="1"/>
        <v>0</v>
      </c>
      <c r="K5" s="45">
        <f t="shared" si="1"/>
        <v>0</v>
      </c>
      <c r="L5" s="45">
        <f t="shared" si="1"/>
        <v>0</v>
      </c>
      <c r="M5" s="45">
        <f t="shared" si="1"/>
        <v>0</v>
      </c>
      <c r="N5" s="45">
        <f>SUM(B5:M5)</f>
        <v>0</v>
      </c>
      <c r="O5" s="56" t="s">
        <v>86</v>
      </c>
      <c r="P5" s="59" t="s">
        <v>87</v>
      </c>
      <c r="Q5" s="56" t="s">
        <v>100</v>
      </c>
      <c r="R5" s="61">
        <v>5</v>
      </c>
    </row>
    <row r="6" spans="1:18" x14ac:dyDescent="0.25">
      <c r="A6" s="70" t="s">
        <v>98</v>
      </c>
      <c r="B6" s="73"/>
      <c r="C6" s="73"/>
      <c r="D6" s="73"/>
      <c r="E6" s="73"/>
      <c r="F6" s="73"/>
      <c r="G6" s="73"/>
      <c r="H6" s="73"/>
      <c r="I6" s="73"/>
      <c r="J6" s="73"/>
      <c r="K6" s="73"/>
      <c r="L6" s="73"/>
      <c r="M6" s="73"/>
      <c r="N6" s="74">
        <f>SUM(B6:M6)</f>
        <v>0</v>
      </c>
    </row>
    <row r="7" spans="1:18" x14ac:dyDescent="0.25">
      <c r="A7" s="72" t="s">
        <v>99</v>
      </c>
      <c r="B7" s="57">
        <f>$R$5</f>
        <v>5</v>
      </c>
      <c r="C7" s="57">
        <f t="shared" ref="C7:M7" si="2">$R$5</f>
        <v>5</v>
      </c>
      <c r="D7" s="57">
        <f t="shared" si="2"/>
        <v>5</v>
      </c>
      <c r="E7" s="57">
        <f t="shared" si="2"/>
        <v>5</v>
      </c>
      <c r="F7" s="57">
        <f t="shared" si="2"/>
        <v>5</v>
      </c>
      <c r="G7" s="57">
        <f t="shared" si="2"/>
        <v>5</v>
      </c>
      <c r="H7" s="57">
        <f t="shared" si="2"/>
        <v>5</v>
      </c>
      <c r="I7" s="57">
        <f t="shared" si="2"/>
        <v>5</v>
      </c>
      <c r="J7" s="57">
        <f t="shared" si="2"/>
        <v>5</v>
      </c>
      <c r="K7" s="57">
        <f t="shared" si="2"/>
        <v>5</v>
      </c>
      <c r="L7" s="57">
        <f t="shared" si="2"/>
        <v>5</v>
      </c>
      <c r="M7" s="57">
        <f t="shared" si="2"/>
        <v>5</v>
      </c>
      <c r="N7" s="48"/>
    </row>
    <row r="8" spans="1:18" x14ac:dyDescent="0.25">
      <c r="A8" s="51" t="s">
        <v>101</v>
      </c>
      <c r="B8" s="62"/>
      <c r="C8" s="62"/>
      <c r="D8" s="62"/>
      <c r="E8" s="62"/>
      <c r="F8" s="62"/>
      <c r="G8" s="62"/>
      <c r="H8" s="62"/>
      <c r="I8" s="62"/>
      <c r="J8" s="62"/>
      <c r="K8" s="62"/>
      <c r="L8" s="62"/>
      <c r="M8" s="62"/>
      <c r="N8" s="45">
        <f>SUM(B8:M8)</f>
        <v>0</v>
      </c>
      <c r="P8" s="58" t="s">
        <v>102</v>
      </c>
    </row>
    <row r="9" spans="1:18" x14ac:dyDescent="0.25">
      <c r="A9" s="51" t="s">
        <v>95</v>
      </c>
      <c r="B9" s="62"/>
      <c r="C9" s="62"/>
      <c r="D9" s="62"/>
      <c r="E9" s="62"/>
      <c r="F9" s="62"/>
      <c r="G9" s="62"/>
      <c r="H9" s="62"/>
      <c r="I9" s="62"/>
      <c r="J9" s="62"/>
      <c r="K9" s="62"/>
      <c r="L9" s="62"/>
      <c r="M9" s="62"/>
      <c r="N9" s="45">
        <f>SUM(B9:M9)</f>
        <v>0</v>
      </c>
      <c r="P9" s="58" t="s">
        <v>102</v>
      </c>
    </row>
    <row r="10" spans="1:18" x14ac:dyDescent="0.25">
      <c r="A10" s="52" t="s">
        <v>105</v>
      </c>
      <c r="B10" s="47"/>
      <c r="C10" s="47"/>
      <c r="D10" s="47"/>
      <c r="E10" s="47"/>
      <c r="F10" s="47"/>
      <c r="G10" s="47"/>
      <c r="H10" s="47"/>
      <c r="I10" s="47"/>
      <c r="J10" s="47"/>
      <c r="K10" s="47"/>
      <c r="L10" s="47"/>
      <c r="M10" s="47"/>
      <c r="N10" s="48"/>
    </row>
    <row r="11" spans="1:18" x14ac:dyDescent="0.25">
      <c r="A11" s="65" t="s">
        <v>96</v>
      </c>
      <c r="B11" s="75"/>
      <c r="C11" s="75"/>
      <c r="D11" s="75"/>
      <c r="E11" s="75"/>
      <c r="F11" s="75"/>
      <c r="G11" s="75"/>
      <c r="H11" s="75"/>
      <c r="I11" s="75"/>
      <c r="J11" s="75"/>
      <c r="K11" s="75"/>
      <c r="L11" s="75"/>
      <c r="M11" s="75"/>
      <c r="N11" s="45">
        <f t="shared" ref="N11:N16" si="3">SUM(B11:M11)</f>
        <v>0</v>
      </c>
      <c r="O11" s="68"/>
    </row>
    <row r="12" spans="1:18" x14ac:dyDescent="0.25">
      <c r="A12" s="65" t="s">
        <v>97</v>
      </c>
      <c r="B12" s="69">
        <f>B3+B8+B9-B11</f>
        <v>0</v>
      </c>
      <c r="C12" s="69">
        <f t="shared" ref="C12:M12" si="4">C3+C8+C9-C11</f>
        <v>0</v>
      </c>
      <c r="D12" s="69">
        <f t="shared" si="4"/>
        <v>0</v>
      </c>
      <c r="E12" s="69">
        <f t="shared" si="4"/>
        <v>0</v>
      </c>
      <c r="F12" s="69">
        <f t="shared" si="4"/>
        <v>0</v>
      </c>
      <c r="G12" s="69">
        <f t="shared" si="4"/>
        <v>0</v>
      </c>
      <c r="H12" s="69">
        <f t="shared" si="4"/>
        <v>0</v>
      </c>
      <c r="I12" s="69">
        <f t="shared" si="4"/>
        <v>0</v>
      </c>
      <c r="J12" s="69">
        <f t="shared" si="4"/>
        <v>0</v>
      </c>
      <c r="K12" s="69">
        <f t="shared" si="4"/>
        <v>0</v>
      </c>
      <c r="L12" s="69">
        <f t="shared" si="4"/>
        <v>0</v>
      </c>
      <c r="M12" s="69">
        <f t="shared" si="4"/>
        <v>0</v>
      </c>
      <c r="N12" s="45">
        <f t="shared" si="3"/>
        <v>0</v>
      </c>
      <c r="O12" s="68"/>
    </row>
    <row r="13" spans="1:18" x14ac:dyDescent="0.25">
      <c r="A13" s="63" t="s">
        <v>106</v>
      </c>
      <c r="B13" s="64">
        <f>(B12)/1000</f>
        <v>0</v>
      </c>
      <c r="C13" s="64">
        <f t="shared" ref="C13:M13" si="5">(C12)/1000</f>
        <v>0</v>
      </c>
      <c r="D13" s="64">
        <f t="shared" si="5"/>
        <v>0</v>
      </c>
      <c r="E13" s="64">
        <f t="shared" si="5"/>
        <v>0</v>
      </c>
      <c r="F13" s="64">
        <f t="shared" si="5"/>
        <v>0</v>
      </c>
      <c r="G13" s="64">
        <f t="shared" si="5"/>
        <v>0</v>
      </c>
      <c r="H13" s="64">
        <f t="shared" si="5"/>
        <v>0</v>
      </c>
      <c r="I13" s="64">
        <f t="shared" si="5"/>
        <v>0</v>
      </c>
      <c r="J13" s="64">
        <f t="shared" si="5"/>
        <v>0</v>
      </c>
      <c r="K13" s="64">
        <f t="shared" si="5"/>
        <v>0</v>
      </c>
      <c r="L13" s="64">
        <f t="shared" si="5"/>
        <v>0</v>
      </c>
      <c r="M13" s="64">
        <f t="shared" si="5"/>
        <v>0</v>
      </c>
      <c r="N13" s="64">
        <f t="shared" si="3"/>
        <v>0</v>
      </c>
    </row>
    <row r="14" spans="1:18" x14ac:dyDescent="0.25">
      <c r="A14" s="63" t="s">
        <v>107</v>
      </c>
      <c r="B14" s="64">
        <f>(B11)/1000</f>
        <v>0</v>
      </c>
      <c r="C14" s="64">
        <f t="shared" ref="C14:M14" si="6">(C11)/1000</f>
        <v>0</v>
      </c>
      <c r="D14" s="64">
        <f t="shared" si="6"/>
        <v>0</v>
      </c>
      <c r="E14" s="64">
        <f t="shared" si="6"/>
        <v>0</v>
      </c>
      <c r="F14" s="64">
        <f t="shared" si="6"/>
        <v>0</v>
      </c>
      <c r="G14" s="64">
        <f t="shared" si="6"/>
        <v>0</v>
      </c>
      <c r="H14" s="64">
        <f t="shared" si="6"/>
        <v>0</v>
      </c>
      <c r="I14" s="64">
        <f t="shared" si="6"/>
        <v>0</v>
      </c>
      <c r="J14" s="64">
        <f t="shared" si="6"/>
        <v>0</v>
      </c>
      <c r="K14" s="64">
        <f t="shared" si="6"/>
        <v>0</v>
      </c>
      <c r="L14" s="64">
        <f t="shared" si="6"/>
        <v>0</v>
      </c>
      <c r="M14" s="64">
        <f t="shared" si="6"/>
        <v>0</v>
      </c>
      <c r="N14" s="64">
        <f t="shared" si="3"/>
        <v>0</v>
      </c>
    </row>
    <row r="15" spans="1:18" x14ac:dyDescent="0.25">
      <c r="A15" s="63" t="s">
        <v>108</v>
      </c>
      <c r="B15" s="64">
        <f>B9/1000</f>
        <v>0</v>
      </c>
      <c r="C15" s="64">
        <f t="shared" ref="C15:M15" si="7">C9/1000</f>
        <v>0</v>
      </c>
      <c r="D15" s="64">
        <f t="shared" si="7"/>
        <v>0</v>
      </c>
      <c r="E15" s="64">
        <f t="shared" si="7"/>
        <v>0</v>
      </c>
      <c r="F15" s="64">
        <f t="shared" si="7"/>
        <v>0</v>
      </c>
      <c r="G15" s="64">
        <f t="shared" si="7"/>
        <v>0</v>
      </c>
      <c r="H15" s="64">
        <f t="shared" si="7"/>
        <v>0</v>
      </c>
      <c r="I15" s="64">
        <f t="shared" si="7"/>
        <v>0</v>
      </c>
      <c r="J15" s="64">
        <f t="shared" si="7"/>
        <v>0</v>
      </c>
      <c r="K15" s="64">
        <f t="shared" si="7"/>
        <v>0</v>
      </c>
      <c r="L15" s="64">
        <f t="shared" si="7"/>
        <v>0</v>
      </c>
      <c r="M15" s="64">
        <f t="shared" si="7"/>
        <v>0</v>
      </c>
      <c r="N15" s="64">
        <f t="shared" si="3"/>
        <v>0</v>
      </c>
      <c r="P15" s="58" t="s">
        <v>102</v>
      </c>
    </row>
    <row r="16" spans="1:18" x14ac:dyDescent="0.25">
      <c r="A16" s="63" t="s">
        <v>109</v>
      </c>
      <c r="B16" s="64">
        <f>B8/1000</f>
        <v>0</v>
      </c>
      <c r="C16" s="64">
        <f t="shared" ref="C16:M16" si="8">C8/1000</f>
        <v>0</v>
      </c>
      <c r="D16" s="64">
        <f t="shared" si="8"/>
        <v>0</v>
      </c>
      <c r="E16" s="64">
        <f t="shared" si="8"/>
        <v>0</v>
      </c>
      <c r="F16" s="64">
        <f t="shared" si="8"/>
        <v>0</v>
      </c>
      <c r="G16" s="64">
        <f t="shared" si="8"/>
        <v>0</v>
      </c>
      <c r="H16" s="64">
        <f t="shared" si="8"/>
        <v>0</v>
      </c>
      <c r="I16" s="64">
        <f t="shared" si="8"/>
        <v>0</v>
      </c>
      <c r="J16" s="64">
        <f t="shared" si="8"/>
        <v>0</v>
      </c>
      <c r="K16" s="64">
        <f t="shared" si="8"/>
        <v>0</v>
      </c>
      <c r="L16" s="64">
        <f t="shared" si="8"/>
        <v>0</v>
      </c>
      <c r="M16" s="64">
        <f t="shared" si="8"/>
        <v>0</v>
      </c>
      <c r="N16" s="64">
        <f t="shared" si="3"/>
        <v>0</v>
      </c>
      <c r="P16" s="58" t="s">
        <v>102</v>
      </c>
    </row>
    <row r="17" spans="1:18" ht="14.4" x14ac:dyDescent="0.3">
      <c r="A17" s="53"/>
      <c r="B17" s="54"/>
      <c r="C17" s="54"/>
      <c r="D17" s="54"/>
      <c r="E17" s="54"/>
      <c r="F17" s="54"/>
      <c r="G17" s="54"/>
      <c r="H17" s="54"/>
      <c r="I17" s="54"/>
      <c r="J17" s="54"/>
      <c r="K17" s="54"/>
      <c r="L17" s="54"/>
      <c r="M17" s="54"/>
    </row>
    <row r="18" spans="1:18" x14ac:dyDescent="0.25">
      <c r="A18" s="55" t="s">
        <v>85</v>
      </c>
    </row>
    <row r="21" spans="1:18" x14ac:dyDescent="0.25">
      <c r="B21" s="129">
        <f>B1+1</f>
        <v>2025</v>
      </c>
      <c r="C21" s="129"/>
      <c r="D21" s="129"/>
      <c r="E21" s="129"/>
      <c r="F21" s="129"/>
      <c r="G21" s="129"/>
      <c r="H21" s="129"/>
      <c r="I21" s="129"/>
      <c r="J21" s="129"/>
      <c r="K21" s="129"/>
      <c r="L21" s="129"/>
      <c r="M21" s="129"/>
    </row>
    <row r="22" spans="1:18" x14ac:dyDescent="0.25">
      <c r="A22" s="41"/>
      <c r="B22" s="42" t="s">
        <v>12</v>
      </c>
      <c r="C22" s="42" t="s">
        <v>13</v>
      </c>
      <c r="D22" s="42" t="s">
        <v>14</v>
      </c>
      <c r="E22" s="42" t="s">
        <v>15</v>
      </c>
      <c r="F22" s="42" t="s">
        <v>16</v>
      </c>
      <c r="G22" s="42" t="s">
        <v>17</v>
      </c>
      <c r="H22" s="42" t="s">
        <v>18</v>
      </c>
      <c r="I22" s="42" t="s">
        <v>19</v>
      </c>
      <c r="J22" s="42" t="s">
        <v>20</v>
      </c>
      <c r="K22" s="42" t="s">
        <v>21</v>
      </c>
      <c r="L22" s="42" t="s">
        <v>22</v>
      </c>
      <c r="M22" s="42" t="s">
        <v>23</v>
      </c>
      <c r="N22" s="42" t="s">
        <v>78</v>
      </c>
    </row>
    <row r="23" spans="1:18" x14ac:dyDescent="0.25">
      <c r="A23" s="43" t="s">
        <v>103</v>
      </c>
      <c r="B23" s="44">
        <f>B24+B25</f>
        <v>0</v>
      </c>
      <c r="C23" s="44">
        <f t="shared" ref="C23" si="9">C24+C25</f>
        <v>0</v>
      </c>
      <c r="D23" s="44">
        <f t="shared" ref="D23" si="10">D24+D25</f>
        <v>0</v>
      </c>
      <c r="E23" s="44">
        <f t="shared" ref="E23" si="11">E24+E25</f>
        <v>0</v>
      </c>
      <c r="F23" s="44">
        <f t="shared" ref="F23" si="12">F24+F25</f>
        <v>0</v>
      </c>
      <c r="G23" s="44">
        <f t="shared" ref="G23" si="13">G24+G25</f>
        <v>0</v>
      </c>
      <c r="H23" s="44">
        <f t="shared" ref="H23" si="14">H24+H25</f>
        <v>0</v>
      </c>
      <c r="I23" s="44">
        <f t="shared" ref="I23" si="15">I24+I25</f>
        <v>0</v>
      </c>
      <c r="J23" s="44">
        <f t="shared" ref="J23" si="16">J24+J25</f>
        <v>0</v>
      </c>
      <c r="K23" s="44">
        <f t="shared" ref="K23" si="17">K24+K25</f>
        <v>0</v>
      </c>
      <c r="L23" s="44">
        <f t="shared" ref="L23" si="18">L24+L25</f>
        <v>0</v>
      </c>
      <c r="M23" s="44">
        <f t="shared" ref="M23" si="19">M24+M25</f>
        <v>0</v>
      </c>
      <c r="N23" s="45">
        <f>SUM(B23:M23)</f>
        <v>0</v>
      </c>
    </row>
    <row r="24" spans="1:18" ht="14.4" thickBot="1" x14ac:dyDescent="0.3">
      <c r="A24" s="71" t="s">
        <v>104</v>
      </c>
      <c r="B24" s="73"/>
      <c r="C24" s="73"/>
      <c r="D24" s="73"/>
      <c r="E24" s="73"/>
      <c r="F24" s="73"/>
      <c r="G24" s="73"/>
      <c r="H24" s="73"/>
      <c r="I24" s="73"/>
      <c r="J24" s="73"/>
      <c r="K24" s="73"/>
      <c r="L24" s="73"/>
      <c r="M24" s="73"/>
      <c r="N24" s="45">
        <f>SUM(B24:M24)</f>
        <v>0</v>
      </c>
    </row>
    <row r="25" spans="1:18" ht="14.4" thickBot="1" x14ac:dyDescent="0.3">
      <c r="A25" s="71" t="str">
        <f>CONCATENATE("lokālā siltumaapgāde: aprēķina metode",IF(LEN($P$5)&gt;1,CONCATENATE(" (",$P$5,")"),""),", kWh")</f>
        <v>lokālā siltumaapgāde: aprēķina metode (Iekārta 1), kWh</v>
      </c>
      <c r="B25" s="45">
        <f t="shared" ref="B25:M25" si="20">B26*B27</f>
        <v>0</v>
      </c>
      <c r="C25" s="45">
        <f t="shared" si="20"/>
        <v>0</v>
      </c>
      <c r="D25" s="45">
        <f t="shared" si="20"/>
        <v>0</v>
      </c>
      <c r="E25" s="45">
        <f t="shared" si="20"/>
        <v>0</v>
      </c>
      <c r="F25" s="45">
        <f t="shared" si="20"/>
        <v>0</v>
      </c>
      <c r="G25" s="45">
        <f t="shared" si="20"/>
        <v>0</v>
      </c>
      <c r="H25" s="45">
        <f t="shared" si="20"/>
        <v>0</v>
      </c>
      <c r="I25" s="45">
        <f t="shared" si="20"/>
        <v>0</v>
      </c>
      <c r="J25" s="45">
        <f t="shared" si="20"/>
        <v>0</v>
      </c>
      <c r="K25" s="45">
        <f t="shared" si="20"/>
        <v>0</v>
      </c>
      <c r="L25" s="45">
        <f t="shared" si="20"/>
        <v>0</v>
      </c>
      <c r="M25" s="45">
        <f t="shared" si="20"/>
        <v>0</v>
      </c>
      <c r="N25" s="45">
        <f>SUM(B25:M25)</f>
        <v>0</v>
      </c>
      <c r="Q25" s="56" t="s">
        <v>100</v>
      </c>
      <c r="R25" s="61">
        <v>5</v>
      </c>
    </row>
    <row r="26" spans="1:18" x14ac:dyDescent="0.25">
      <c r="A26" s="70" t="s">
        <v>98</v>
      </c>
      <c r="B26" s="73"/>
      <c r="C26" s="73"/>
      <c r="D26" s="73"/>
      <c r="E26" s="73"/>
      <c r="F26" s="73"/>
      <c r="G26" s="73"/>
      <c r="H26" s="73"/>
      <c r="I26" s="73"/>
      <c r="J26" s="73"/>
      <c r="K26" s="73"/>
      <c r="L26" s="73"/>
      <c r="M26" s="73"/>
      <c r="N26" s="74">
        <f>SUM(B26:M26)</f>
        <v>0</v>
      </c>
    </row>
    <row r="27" spans="1:18" x14ac:dyDescent="0.25">
      <c r="A27" s="72" t="s">
        <v>99</v>
      </c>
      <c r="B27" s="57">
        <f>$R$25</f>
        <v>5</v>
      </c>
      <c r="C27" s="57">
        <f t="shared" ref="C27:M27" si="21">$R$25</f>
        <v>5</v>
      </c>
      <c r="D27" s="57">
        <f t="shared" si="21"/>
        <v>5</v>
      </c>
      <c r="E27" s="57">
        <f t="shared" si="21"/>
        <v>5</v>
      </c>
      <c r="F27" s="57">
        <f t="shared" si="21"/>
        <v>5</v>
      </c>
      <c r="G27" s="57">
        <f t="shared" si="21"/>
        <v>5</v>
      </c>
      <c r="H27" s="57">
        <f t="shared" si="21"/>
        <v>5</v>
      </c>
      <c r="I27" s="57">
        <f t="shared" si="21"/>
        <v>5</v>
      </c>
      <c r="J27" s="57">
        <f t="shared" si="21"/>
        <v>5</v>
      </c>
      <c r="K27" s="57">
        <f t="shared" si="21"/>
        <v>5</v>
      </c>
      <c r="L27" s="57">
        <f t="shared" si="21"/>
        <v>5</v>
      </c>
      <c r="M27" s="57">
        <f t="shared" si="21"/>
        <v>5</v>
      </c>
      <c r="N27" s="48"/>
    </row>
    <row r="28" spans="1:18" x14ac:dyDescent="0.25">
      <c r="A28" s="51" t="s">
        <v>101</v>
      </c>
      <c r="B28" s="62"/>
      <c r="C28" s="62"/>
      <c r="D28" s="62"/>
      <c r="E28" s="62"/>
      <c r="F28" s="62"/>
      <c r="G28" s="62"/>
      <c r="H28" s="62"/>
      <c r="I28" s="62"/>
      <c r="J28" s="62"/>
      <c r="K28" s="62"/>
      <c r="L28" s="62"/>
      <c r="M28" s="62"/>
      <c r="N28" s="45">
        <f>SUM(B28:M28)</f>
        <v>0</v>
      </c>
      <c r="P28" s="58" t="s">
        <v>102</v>
      </c>
    </row>
    <row r="29" spans="1:18" x14ac:dyDescent="0.25">
      <c r="A29" s="51" t="s">
        <v>95</v>
      </c>
      <c r="B29" s="62"/>
      <c r="C29" s="62"/>
      <c r="D29" s="62"/>
      <c r="E29" s="62"/>
      <c r="F29" s="62"/>
      <c r="G29" s="62"/>
      <c r="H29" s="62"/>
      <c r="I29" s="62"/>
      <c r="J29" s="62"/>
      <c r="K29" s="62"/>
      <c r="L29" s="62"/>
      <c r="M29" s="62"/>
      <c r="N29" s="45">
        <f>SUM(B29:M29)</f>
        <v>0</v>
      </c>
      <c r="P29" s="58" t="s">
        <v>102</v>
      </c>
    </row>
    <row r="30" spans="1:18" x14ac:dyDescent="0.25">
      <c r="A30" s="52" t="s">
        <v>105</v>
      </c>
      <c r="B30" s="47"/>
      <c r="C30" s="47"/>
      <c r="D30" s="47"/>
      <c r="E30" s="47"/>
      <c r="F30" s="47"/>
      <c r="G30" s="47"/>
      <c r="H30" s="47"/>
      <c r="I30" s="47"/>
      <c r="J30" s="47"/>
      <c r="K30" s="47"/>
      <c r="L30" s="47"/>
      <c r="M30" s="47"/>
      <c r="N30" s="48"/>
    </row>
    <row r="31" spans="1:18" x14ac:dyDescent="0.25">
      <c r="A31" s="65" t="s">
        <v>96</v>
      </c>
      <c r="B31" s="75"/>
      <c r="C31" s="75"/>
      <c r="D31" s="75"/>
      <c r="E31" s="75"/>
      <c r="F31" s="75"/>
      <c r="G31" s="75"/>
      <c r="H31" s="75"/>
      <c r="I31" s="75"/>
      <c r="J31" s="75"/>
      <c r="K31" s="75"/>
      <c r="L31" s="75"/>
      <c r="M31" s="75"/>
      <c r="N31" s="45">
        <f t="shared" ref="N31:N36" si="22">SUM(B31:M31)</f>
        <v>0</v>
      </c>
      <c r="O31" s="68"/>
    </row>
    <row r="32" spans="1:18" x14ac:dyDescent="0.25">
      <c r="A32" s="65" t="s">
        <v>97</v>
      </c>
      <c r="B32" s="69">
        <f>B23+B28+B29-B31</f>
        <v>0</v>
      </c>
      <c r="C32" s="69">
        <f t="shared" ref="C32" si="23">C23+C28+C29-C31</f>
        <v>0</v>
      </c>
      <c r="D32" s="69">
        <f t="shared" ref="D32" si="24">D23+D28+D29-D31</f>
        <v>0</v>
      </c>
      <c r="E32" s="69">
        <f t="shared" ref="E32" si="25">E23+E28+E29-E31</f>
        <v>0</v>
      </c>
      <c r="F32" s="69">
        <f t="shared" ref="F32" si="26">F23+F28+F29-F31</f>
        <v>0</v>
      </c>
      <c r="G32" s="69">
        <f t="shared" ref="G32" si="27">G23+G28+G29-G31</f>
        <v>0</v>
      </c>
      <c r="H32" s="69">
        <f t="shared" ref="H32" si="28">H23+H28+H29-H31</f>
        <v>0</v>
      </c>
      <c r="I32" s="69">
        <f t="shared" ref="I32" si="29">I23+I28+I29-I31</f>
        <v>0</v>
      </c>
      <c r="J32" s="69">
        <f t="shared" ref="J32" si="30">J23+J28+J29-J31</f>
        <v>0</v>
      </c>
      <c r="K32" s="69">
        <f t="shared" ref="K32" si="31">K23+K28+K29-K31</f>
        <v>0</v>
      </c>
      <c r="L32" s="69">
        <f t="shared" ref="L32" si="32">L23+L28+L29-L31</f>
        <v>0</v>
      </c>
      <c r="M32" s="69">
        <f t="shared" ref="M32" si="33">M23+M28+M29-M31</f>
        <v>0</v>
      </c>
      <c r="N32" s="45">
        <f t="shared" si="22"/>
        <v>0</v>
      </c>
      <c r="O32" s="68"/>
    </row>
    <row r="33" spans="1:18" x14ac:dyDescent="0.25">
      <c r="A33" s="63" t="s">
        <v>106</v>
      </c>
      <c r="B33" s="64">
        <f>(B32)/1000</f>
        <v>0</v>
      </c>
      <c r="C33" s="64">
        <f t="shared" ref="C33" si="34">(C32)/1000</f>
        <v>0</v>
      </c>
      <c r="D33" s="64">
        <f t="shared" ref="D33" si="35">(D32)/1000</f>
        <v>0</v>
      </c>
      <c r="E33" s="64">
        <f t="shared" ref="E33" si="36">(E32)/1000</f>
        <v>0</v>
      </c>
      <c r="F33" s="64">
        <f t="shared" ref="F33" si="37">(F32)/1000</f>
        <v>0</v>
      </c>
      <c r="G33" s="64">
        <f t="shared" ref="G33" si="38">(G32)/1000</f>
        <v>0</v>
      </c>
      <c r="H33" s="64">
        <f t="shared" ref="H33" si="39">(H32)/1000</f>
        <v>0</v>
      </c>
      <c r="I33" s="64">
        <f t="shared" ref="I33" si="40">(I32)/1000</f>
        <v>0</v>
      </c>
      <c r="J33" s="64">
        <f t="shared" ref="J33" si="41">(J32)/1000</f>
        <v>0</v>
      </c>
      <c r="K33" s="64">
        <f t="shared" ref="K33" si="42">(K32)/1000</f>
        <v>0</v>
      </c>
      <c r="L33" s="64">
        <f t="shared" ref="L33" si="43">(L32)/1000</f>
        <v>0</v>
      </c>
      <c r="M33" s="64">
        <f t="shared" ref="M33" si="44">(M32)/1000</f>
        <v>0</v>
      </c>
      <c r="N33" s="64">
        <f t="shared" si="22"/>
        <v>0</v>
      </c>
    </row>
    <row r="34" spans="1:18" x14ac:dyDescent="0.25">
      <c r="A34" s="63" t="s">
        <v>107</v>
      </c>
      <c r="B34" s="64">
        <f>(B31)/1000</f>
        <v>0</v>
      </c>
      <c r="C34" s="64">
        <f t="shared" ref="C34:M34" si="45">(C31)/1000</f>
        <v>0</v>
      </c>
      <c r="D34" s="64">
        <f t="shared" si="45"/>
        <v>0</v>
      </c>
      <c r="E34" s="64">
        <f t="shared" si="45"/>
        <v>0</v>
      </c>
      <c r="F34" s="64">
        <f t="shared" si="45"/>
        <v>0</v>
      </c>
      <c r="G34" s="64">
        <f t="shared" si="45"/>
        <v>0</v>
      </c>
      <c r="H34" s="64">
        <f t="shared" si="45"/>
        <v>0</v>
      </c>
      <c r="I34" s="64">
        <f t="shared" si="45"/>
        <v>0</v>
      </c>
      <c r="J34" s="64">
        <f t="shared" si="45"/>
        <v>0</v>
      </c>
      <c r="K34" s="64">
        <f t="shared" si="45"/>
        <v>0</v>
      </c>
      <c r="L34" s="64">
        <f t="shared" si="45"/>
        <v>0</v>
      </c>
      <c r="M34" s="64">
        <f t="shared" si="45"/>
        <v>0</v>
      </c>
      <c r="N34" s="64">
        <f t="shared" si="22"/>
        <v>0</v>
      </c>
    </row>
    <row r="35" spans="1:18" x14ac:dyDescent="0.25">
      <c r="A35" s="63" t="s">
        <v>108</v>
      </c>
      <c r="B35" s="64">
        <f>B29/1000</f>
        <v>0</v>
      </c>
      <c r="C35" s="64">
        <f t="shared" ref="C35:M35" si="46">C29/1000</f>
        <v>0</v>
      </c>
      <c r="D35" s="64">
        <f t="shared" si="46"/>
        <v>0</v>
      </c>
      <c r="E35" s="64">
        <f t="shared" si="46"/>
        <v>0</v>
      </c>
      <c r="F35" s="64">
        <f t="shared" si="46"/>
        <v>0</v>
      </c>
      <c r="G35" s="64">
        <f t="shared" si="46"/>
        <v>0</v>
      </c>
      <c r="H35" s="64">
        <f t="shared" si="46"/>
        <v>0</v>
      </c>
      <c r="I35" s="64">
        <f t="shared" si="46"/>
        <v>0</v>
      </c>
      <c r="J35" s="64">
        <f t="shared" si="46"/>
        <v>0</v>
      </c>
      <c r="K35" s="64">
        <f t="shared" si="46"/>
        <v>0</v>
      </c>
      <c r="L35" s="64">
        <f t="shared" si="46"/>
        <v>0</v>
      </c>
      <c r="M35" s="64">
        <f t="shared" si="46"/>
        <v>0</v>
      </c>
      <c r="N35" s="64">
        <f t="shared" si="22"/>
        <v>0</v>
      </c>
      <c r="P35" s="58" t="s">
        <v>102</v>
      </c>
    </row>
    <row r="36" spans="1:18" x14ac:dyDescent="0.25">
      <c r="A36" s="63" t="s">
        <v>109</v>
      </c>
      <c r="B36" s="64">
        <f>B28/1000</f>
        <v>0</v>
      </c>
      <c r="C36" s="64">
        <f t="shared" ref="C36:M36" si="47">C28/1000</f>
        <v>0</v>
      </c>
      <c r="D36" s="64">
        <f t="shared" si="47"/>
        <v>0</v>
      </c>
      <c r="E36" s="64">
        <f t="shared" si="47"/>
        <v>0</v>
      </c>
      <c r="F36" s="64">
        <f t="shared" si="47"/>
        <v>0</v>
      </c>
      <c r="G36" s="64">
        <f t="shared" si="47"/>
        <v>0</v>
      </c>
      <c r="H36" s="64">
        <f t="shared" si="47"/>
        <v>0</v>
      </c>
      <c r="I36" s="64">
        <f t="shared" si="47"/>
        <v>0</v>
      </c>
      <c r="J36" s="64">
        <f t="shared" si="47"/>
        <v>0</v>
      </c>
      <c r="K36" s="64">
        <f t="shared" si="47"/>
        <v>0</v>
      </c>
      <c r="L36" s="64">
        <f t="shared" si="47"/>
        <v>0</v>
      </c>
      <c r="M36" s="64">
        <f t="shared" si="47"/>
        <v>0</v>
      </c>
      <c r="N36" s="64">
        <f t="shared" si="22"/>
        <v>0</v>
      </c>
      <c r="P36" s="58" t="s">
        <v>102</v>
      </c>
    </row>
    <row r="37" spans="1:18" ht="14.4" x14ac:dyDescent="0.3">
      <c r="A37" s="53"/>
      <c r="B37" s="54"/>
      <c r="C37" s="54"/>
      <c r="D37" s="54"/>
      <c r="E37" s="54"/>
      <c r="F37" s="54"/>
      <c r="G37" s="54"/>
      <c r="H37" s="54"/>
      <c r="I37" s="54"/>
      <c r="J37" s="54"/>
      <c r="K37" s="54"/>
      <c r="L37" s="54"/>
      <c r="M37" s="54"/>
    </row>
    <row r="38" spans="1:18" x14ac:dyDescent="0.25">
      <c r="A38" s="55" t="s">
        <v>85</v>
      </c>
    </row>
    <row r="39" spans="1:18" x14ac:dyDescent="0.25">
      <c r="B39" s="129">
        <f>B21+1</f>
        <v>2026</v>
      </c>
      <c r="C39" s="129"/>
      <c r="D39" s="129"/>
      <c r="E39" s="129"/>
      <c r="F39" s="129"/>
      <c r="G39" s="129"/>
      <c r="H39" s="129"/>
      <c r="I39" s="129"/>
      <c r="J39" s="129"/>
      <c r="K39" s="129"/>
      <c r="L39" s="129"/>
      <c r="M39" s="129"/>
    </row>
    <row r="40" spans="1:18" x14ac:dyDescent="0.25">
      <c r="A40" s="41"/>
      <c r="B40" s="42" t="s">
        <v>12</v>
      </c>
      <c r="C40" s="42" t="s">
        <v>13</v>
      </c>
      <c r="D40" s="42" t="s">
        <v>14</v>
      </c>
      <c r="E40" s="42" t="s">
        <v>15</v>
      </c>
      <c r="F40" s="42" t="s">
        <v>16</v>
      </c>
      <c r="G40" s="42" t="s">
        <v>17</v>
      </c>
      <c r="H40" s="42" t="s">
        <v>18</v>
      </c>
      <c r="I40" s="42" t="s">
        <v>19</v>
      </c>
      <c r="J40" s="42" t="s">
        <v>20</v>
      </c>
      <c r="K40" s="42" t="s">
        <v>21</v>
      </c>
      <c r="L40" s="42" t="s">
        <v>22</v>
      </c>
      <c r="M40" s="42" t="s">
        <v>23</v>
      </c>
      <c r="N40" s="42" t="s">
        <v>78</v>
      </c>
    </row>
    <row r="41" spans="1:18" x14ac:dyDescent="0.25">
      <c r="A41" s="43" t="s">
        <v>103</v>
      </c>
      <c r="B41" s="44">
        <f>B42+B43</f>
        <v>0</v>
      </c>
      <c r="C41" s="44">
        <f t="shared" ref="C41" si="48">C42+C43</f>
        <v>0</v>
      </c>
      <c r="D41" s="44">
        <f t="shared" ref="D41" si="49">D42+D43</f>
        <v>0</v>
      </c>
      <c r="E41" s="44">
        <f t="shared" ref="E41" si="50">E42+E43</f>
        <v>0</v>
      </c>
      <c r="F41" s="44">
        <f t="shared" ref="F41" si="51">F42+F43</f>
        <v>0</v>
      </c>
      <c r="G41" s="44">
        <f t="shared" ref="G41" si="52">G42+G43</f>
        <v>0</v>
      </c>
      <c r="H41" s="44">
        <f t="shared" ref="H41" si="53">H42+H43</f>
        <v>0</v>
      </c>
      <c r="I41" s="44">
        <f t="shared" ref="I41" si="54">I42+I43</f>
        <v>0</v>
      </c>
      <c r="J41" s="44">
        <f t="shared" ref="J41" si="55">J42+J43</f>
        <v>0</v>
      </c>
      <c r="K41" s="44">
        <f t="shared" ref="K41" si="56">K42+K43</f>
        <v>0</v>
      </c>
      <c r="L41" s="44">
        <f t="shared" ref="L41" si="57">L42+L43</f>
        <v>0</v>
      </c>
      <c r="M41" s="44">
        <f t="shared" ref="M41" si="58">M42+M43</f>
        <v>0</v>
      </c>
      <c r="N41" s="45">
        <f>SUM(B41:M41)</f>
        <v>0</v>
      </c>
    </row>
    <row r="42" spans="1:18" ht="14.4" thickBot="1" x14ac:dyDescent="0.3">
      <c r="A42" s="71" t="s">
        <v>104</v>
      </c>
      <c r="B42" s="73"/>
      <c r="C42" s="73"/>
      <c r="D42" s="73"/>
      <c r="E42" s="73"/>
      <c r="F42" s="73"/>
      <c r="G42" s="73"/>
      <c r="H42" s="73"/>
      <c r="I42" s="73"/>
      <c r="J42" s="73"/>
      <c r="K42" s="73"/>
      <c r="L42" s="73"/>
      <c r="M42" s="73"/>
      <c r="N42" s="45">
        <f>SUM(B42:M42)</f>
        <v>0</v>
      </c>
    </row>
    <row r="43" spans="1:18" ht="14.4" thickBot="1" x14ac:dyDescent="0.3">
      <c r="A43" s="71" t="str">
        <f>CONCATENATE("lokālā siltumaapgāde: aprēķina metode",IF(LEN($P$5)&gt;1,CONCATENATE(" (",$P$5,")"),""),", kWh")</f>
        <v>lokālā siltumaapgāde: aprēķina metode (Iekārta 1), kWh</v>
      </c>
      <c r="B43" s="45">
        <f t="shared" ref="B43:M43" si="59">B44*B45</f>
        <v>0</v>
      </c>
      <c r="C43" s="45">
        <f t="shared" si="59"/>
        <v>0</v>
      </c>
      <c r="D43" s="45">
        <f t="shared" si="59"/>
        <v>0</v>
      </c>
      <c r="E43" s="45">
        <f t="shared" si="59"/>
        <v>0</v>
      </c>
      <c r="F43" s="45">
        <f t="shared" si="59"/>
        <v>0</v>
      </c>
      <c r="G43" s="45">
        <f t="shared" si="59"/>
        <v>0</v>
      </c>
      <c r="H43" s="45">
        <f t="shared" si="59"/>
        <v>0</v>
      </c>
      <c r="I43" s="45">
        <f t="shared" si="59"/>
        <v>0</v>
      </c>
      <c r="J43" s="45">
        <f t="shared" si="59"/>
        <v>0</v>
      </c>
      <c r="K43" s="45">
        <f t="shared" si="59"/>
        <v>0</v>
      </c>
      <c r="L43" s="45">
        <f t="shared" si="59"/>
        <v>0</v>
      </c>
      <c r="M43" s="45">
        <f t="shared" si="59"/>
        <v>0</v>
      </c>
      <c r="N43" s="45">
        <f>SUM(B43:M43)</f>
        <v>0</v>
      </c>
      <c r="Q43" s="56" t="s">
        <v>100</v>
      </c>
      <c r="R43" s="61">
        <v>5</v>
      </c>
    </row>
    <row r="44" spans="1:18" x14ac:dyDescent="0.25">
      <c r="A44" s="70" t="s">
        <v>98</v>
      </c>
      <c r="B44" s="73"/>
      <c r="C44" s="73"/>
      <c r="D44" s="73"/>
      <c r="E44" s="73"/>
      <c r="F44" s="73"/>
      <c r="G44" s="73"/>
      <c r="H44" s="73"/>
      <c r="I44" s="73"/>
      <c r="J44" s="73"/>
      <c r="K44" s="73"/>
      <c r="L44" s="73"/>
      <c r="M44" s="73"/>
      <c r="N44" s="74">
        <f>SUM(B44:M44)</f>
        <v>0</v>
      </c>
    </row>
    <row r="45" spans="1:18" x14ac:dyDescent="0.25">
      <c r="A45" s="72" t="s">
        <v>99</v>
      </c>
      <c r="B45" s="57">
        <f>$R$43</f>
        <v>5</v>
      </c>
      <c r="C45" s="57">
        <f t="shared" ref="C45:M45" si="60">$R$43</f>
        <v>5</v>
      </c>
      <c r="D45" s="57">
        <f t="shared" si="60"/>
        <v>5</v>
      </c>
      <c r="E45" s="57">
        <f t="shared" si="60"/>
        <v>5</v>
      </c>
      <c r="F45" s="57">
        <f t="shared" si="60"/>
        <v>5</v>
      </c>
      <c r="G45" s="57">
        <f t="shared" si="60"/>
        <v>5</v>
      </c>
      <c r="H45" s="57">
        <f t="shared" si="60"/>
        <v>5</v>
      </c>
      <c r="I45" s="57">
        <f t="shared" si="60"/>
        <v>5</v>
      </c>
      <c r="J45" s="57">
        <f t="shared" si="60"/>
        <v>5</v>
      </c>
      <c r="K45" s="57">
        <f t="shared" si="60"/>
        <v>5</v>
      </c>
      <c r="L45" s="57">
        <f t="shared" si="60"/>
        <v>5</v>
      </c>
      <c r="M45" s="57">
        <f t="shared" si="60"/>
        <v>5</v>
      </c>
      <c r="N45" s="48"/>
    </row>
    <row r="46" spans="1:18" x14ac:dyDescent="0.25">
      <c r="A46" s="51" t="s">
        <v>101</v>
      </c>
      <c r="B46" s="62"/>
      <c r="C46" s="62"/>
      <c r="D46" s="62"/>
      <c r="E46" s="62"/>
      <c r="F46" s="62"/>
      <c r="G46" s="62"/>
      <c r="H46" s="62"/>
      <c r="I46" s="62"/>
      <c r="J46" s="62"/>
      <c r="K46" s="62"/>
      <c r="L46" s="62"/>
      <c r="M46" s="62"/>
      <c r="N46" s="45">
        <f>SUM(B46:M46)</f>
        <v>0</v>
      </c>
      <c r="P46" s="58" t="s">
        <v>102</v>
      </c>
    </row>
    <row r="47" spans="1:18" x14ac:dyDescent="0.25">
      <c r="A47" s="51" t="s">
        <v>95</v>
      </c>
      <c r="B47" s="62"/>
      <c r="C47" s="62"/>
      <c r="D47" s="62"/>
      <c r="E47" s="62"/>
      <c r="F47" s="62"/>
      <c r="G47" s="62"/>
      <c r="H47" s="62"/>
      <c r="I47" s="62"/>
      <c r="J47" s="62"/>
      <c r="K47" s="62"/>
      <c r="L47" s="62"/>
      <c r="M47" s="62"/>
      <c r="N47" s="45">
        <f>SUM(B47:M47)</f>
        <v>0</v>
      </c>
      <c r="P47" s="58" t="s">
        <v>102</v>
      </c>
    </row>
    <row r="48" spans="1:18" x14ac:dyDescent="0.25">
      <c r="A48" s="52" t="s">
        <v>105</v>
      </c>
      <c r="B48" s="47"/>
      <c r="C48" s="47"/>
      <c r="D48" s="47"/>
      <c r="E48" s="47"/>
      <c r="F48" s="47"/>
      <c r="G48" s="47"/>
      <c r="H48" s="47"/>
      <c r="I48" s="47"/>
      <c r="J48" s="47"/>
      <c r="K48" s="47"/>
      <c r="L48" s="47"/>
      <c r="M48" s="47"/>
      <c r="N48" s="48"/>
    </row>
    <row r="49" spans="1:18" x14ac:dyDescent="0.25">
      <c r="A49" s="65" t="s">
        <v>96</v>
      </c>
      <c r="B49" s="75"/>
      <c r="C49" s="75"/>
      <c r="D49" s="75"/>
      <c r="E49" s="75"/>
      <c r="F49" s="75"/>
      <c r="G49" s="75"/>
      <c r="H49" s="75"/>
      <c r="I49" s="75"/>
      <c r="J49" s="75"/>
      <c r="K49" s="75"/>
      <c r="L49" s="75"/>
      <c r="M49" s="75"/>
      <c r="N49" s="45">
        <f t="shared" ref="N49:N54" si="61">SUM(B49:M49)</f>
        <v>0</v>
      </c>
      <c r="O49" s="68"/>
    </row>
    <row r="50" spans="1:18" x14ac:dyDescent="0.25">
      <c r="A50" s="65" t="s">
        <v>97</v>
      </c>
      <c r="B50" s="69">
        <f>B41+B46+B47-B49</f>
        <v>0</v>
      </c>
      <c r="C50" s="69">
        <f t="shared" ref="C50" si="62">C41+C46+C47-C49</f>
        <v>0</v>
      </c>
      <c r="D50" s="69">
        <f t="shared" ref="D50" si="63">D41+D46+D47-D49</f>
        <v>0</v>
      </c>
      <c r="E50" s="69">
        <f t="shared" ref="E50" si="64">E41+E46+E47-E49</f>
        <v>0</v>
      </c>
      <c r="F50" s="69">
        <f t="shared" ref="F50" si="65">F41+F46+F47-F49</f>
        <v>0</v>
      </c>
      <c r="G50" s="69">
        <f t="shared" ref="G50" si="66">G41+G46+G47-G49</f>
        <v>0</v>
      </c>
      <c r="H50" s="69">
        <f t="shared" ref="H50" si="67">H41+H46+H47-H49</f>
        <v>0</v>
      </c>
      <c r="I50" s="69">
        <f t="shared" ref="I50" si="68">I41+I46+I47-I49</f>
        <v>0</v>
      </c>
      <c r="J50" s="69">
        <f t="shared" ref="J50" si="69">J41+J46+J47-J49</f>
        <v>0</v>
      </c>
      <c r="K50" s="69">
        <f t="shared" ref="K50" si="70">K41+K46+K47-K49</f>
        <v>0</v>
      </c>
      <c r="L50" s="69">
        <f t="shared" ref="L50" si="71">L41+L46+L47-L49</f>
        <v>0</v>
      </c>
      <c r="M50" s="69">
        <f t="shared" ref="M50" si="72">M41+M46+M47-M49</f>
        <v>0</v>
      </c>
      <c r="N50" s="45">
        <f t="shared" si="61"/>
        <v>0</v>
      </c>
      <c r="O50" s="68"/>
    </row>
    <row r="51" spans="1:18" x14ac:dyDescent="0.25">
      <c r="A51" s="63" t="s">
        <v>106</v>
      </c>
      <c r="B51" s="64">
        <f>(B50)/1000</f>
        <v>0</v>
      </c>
      <c r="C51" s="64">
        <f t="shared" ref="C51" si="73">(C50)/1000</f>
        <v>0</v>
      </c>
      <c r="D51" s="64">
        <f t="shared" ref="D51" si="74">(D50)/1000</f>
        <v>0</v>
      </c>
      <c r="E51" s="64">
        <f t="shared" ref="E51" si="75">(E50)/1000</f>
        <v>0</v>
      </c>
      <c r="F51" s="64">
        <f t="shared" ref="F51" si="76">(F50)/1000</f>
        <v>0</v>
      </c>
      <c r="G51" s="64">
        <f t="shared" ref="G51" si="77">(G50)/1000</f>
        <v>0</v>
      </c>
      <c r="H51" s="64">
        <f t="shared" ref="H51" si="78">(H50)/1000</f>
        <v>0</v>
      </c>
      <c r="I51" s="64">
        <f t="shared" ref="I51" si="79">(I50)/1000</f>
        <v>0</v>
      </c>
      <c r="J51" s="64">
        <f t="shared" ref="J51" si="80">(J50)/1000</f>
        <v>0</v>
      </c>
      <c r="K51" s="64">
        <f t="shared" ref="K51" si="81">(K50)/1000</f>
        <v>0</v>
      </c>
      <c r="L51" s="64">
        <f t="shared" ref="L51" si="82">(L50)/1000</f>
        <v>0</v>
      </c>
      <c r="M51" s="64">
        <f t="shared" ref="M51" si="83">(M50)/1000</f>
        <v>0</v>
      </c>
      <c r="N51" s="64">
        <f t="shared" si="61"/>
        <v>0</v>
      </c>
    </row>
    <row r="52" spans="1:18" x14ac:dyDescent="0.25">
      <c r="A52" s="63" t="s">
        <v>107</v>
      </c>
      <c r="B52" s="64">
        <f>(B49)/1000</f>
        <v>0</v>
      </c>
      <c r="C52" s="64">
        <f t="shared" ref="C52:M52" si="84">(C49)/1000</f>
        <v>0</v>
      </c>
      <c r="D52" s="64">
        <f t="shared" si="84"/>
        <v>0</v>
      </c>
      <c r="E52" s="64">
        <f t="shared" si="84"/>
        <v>0</v>
      </c>
      <c r="F52" s="64">
        <f t="shared" si="84"/>
        <v>0</v>
      </c>
      <c r="G52" s="64">
        <f t="shared" si="84"/>
        <v>0</v>
      </c>
      <c r="H52" s="64">
        <f t="shared" si="84"/>
        <v>0</v>
      </c>
      <c r="I52" s="64">
        <f t="shared" si="84"/>
        <v>0</v>
      </c>
      <c r="J52" s="64">
        <f t="shared" si="84"/>
        <v>0</v>
      </c>
      <c r="K52" s="64">
        <f t="shared" si="84"/>
        <v>0</v>
      </c>
      <c r="L52" s="64">
        <f t="shared" si="84"/>
        <v>0</v>
      </c>
      <c r="M52" s="64">
        <f t="shared" si="84"/>
        <v>0</v>
      </c>
      <c r="N52" s="64">
        <f t="shared" si="61"/>
        <v>0</v>
      </c>
    </row>
    <row r="53" spans="1:18" x14ac:dyDescent="0.25">
      <c r="A53" s="63" t="s">
        <v>108</v>
      </c>
      <c r="B53" s="64">
        <f>B47/1000</f>
        <v>0</v>
      </c>
      <c r="C53" s="64">
        <f t="shared" ref="C53:M53" si="85">C47/1000</f>
        <v>0</v>
      </c>
      <c r="D53" s="64">
        <f t="shared" si="85"/>
        <v>0</v>
      </c>
      <c r="E53" s="64">
        <f t="shared" si="85"/>
        <v>0</v>
      </c>
      <c r="F53" s="64">
        <f t="shared" si="85"/>
        <v>0</v>
      </c>
      <c r="G53" s="64">
        <f t="shared" si="85"/>
        <v>0</v>
      </c>
      <c r="H53" s="64">
        <f t="shared" si="85"/>
        <v>0</v>
      </c>
      <c r="I53" s="64">
        <f t="shared" si="85"/>
        <v>0</v>
      </c>
      <c r="J53" s="64">
        <f t="shared" si="85"/>
        <v>0</v>
      </c>
      <c r="K53" s="64">
        <f t="shared" si="85"/>
        <v>0</v>
      </c>
      <c r="L53" s="64">
        <f t="shared" si="85"/>
        <v>0</v>
      </c>
      <c r="M53" s="64">
        <f t="shared" si="85"/>
        <v>0</v>
      </c>
      <c r="N53" s="64">
        <f t="shared" si="61"/>
        <v>0</v>
      </c>
      <c r="P53" s="58" t="s">
        <v>102</v>
      </c>
    </row>
    <row r="54" spans="1:18" x14ac:dyDescent="0.25">
      <c r="A54" s="63" t="s">
        <v>109</v>
      </c>
      <c r="B54" s="64">
        <f>B46/1000</f>
        <v>0</v>
      </c>
      <c r="C54" s="64">
        <f t="shared" ref="C54:M54" si="86">C46/1000</f>
        <v>0</v>
      </c>
      <c r="D54" s="64">
        <f t="shared" si="86"/>
        <v>0</v>
      </c>
      <c r="E54" s="64">
        <f t="shared" si="86"/>
        <v>0</v>
      </c>
      <c r="F54" s="64">
        <f t="shared" si="86"/>
        <v>0</v>
      </c>
      <c r="G54" s="64">
        <f t="shared" si="86"/>
        <v>0</v>
      </c>
      <c r="H54" s="64">
        <f t="shared" si="86"/>
        <v>0</v>
      </c>
      <c r="I54" s="64">
        <f t="shared" si="86"/>
        <v>0</v>
      </c>
      <c r="J54" s="64">
        <f t="shared" si="86"/>
        <v>0</v>
      </c>
      <c r="K54" s="64">
        <f t="shared" si="86"/>
        <v>0</v>
      </c>
      <c r="L54" s="64">
        <f t="shared" si="86"/>
        <v>0</v>
      </c>
      <c r="M54" s="64">
        <f t="shared" si="86"/>
        <v>0</v>
      </c>
      <c r="N54" s="64">
        <f t="shared" si="61"/>
        <v>0</v>
      </c>
      <c r="P54" s="58" t="s">
        <v>102</v>
      </c>
    </row>
    <row r="55" spans="1:18" ht="14.4" x14ac:dyDescent="0.3">
      <c r="A55" s="53"/>
      <c r="B55" s="54"/>
      <c r="C55" s="54"/>
      <c r="D55" s="54"/>
      <c r="E55" s="54"/>
      <c r="F55" s="54"/>
      <c r="G55" s="54"/>
      <c r="H55" s="54"/>
      <c r="I55" s="54"/>
      <c r="J55" s="54"/>
      <c r="K55" s="54"/>
      <c r="L55" s="54"/>
      <c r="M55" s="54"/>
    </row>
    <row r="56" spans="1:18" x14ac:dyDescent="0.25">
      <c r="A56" s="55" t="s">
        <v>85</v>
      </c>
    </row>
    <row r="57" spans="1:18" x14ac:dyDescent="0.25">
      <c r="B57" s="129">
        <f>B39+1</f>
        <v>2027</v>
      </c>
      <c r="C57" s="129"/>
      <c r="D57" s="129"/>
      <c r="E57" s="129"/>
      <c r="F57" s="129"/>
      <c r="G57" s="129"/>
      <c r="H57" s="129"/>
      <c r="I57" s="129"/>
      <c r="J57" s="129"/>
      <c r="K57" s="129"/>
      <c r="L57" s="129"/>
      <c r="M57" s="129"/>
    </row>
    <row r="58" spans="1:18" x14ac:dyDescent="0.25">
      <c r="A58" s="41"/>
      <c r="B58" s="42" t="s">
        <v>12</v>
      </c>
      <c r="C58" s="42" t="s">
        <v>13</v>
      </c>
      <c r="D58" s="42" t="s">
        <v>14</v>
      </c>
      <c r="E58" s="42" t="s">
        <v>15</v>
      </c>
      <c r="F58" s="42" t="s">
        <v>16</v>
      </c>
      <c r="G58" s="42" t="s">
        <v>17</v>
      </c>
      <c r="H58" s="42" t="s">
        <v>18</v>
      </c>
      <c r="I58" s="42" t="s">
        <v>19</v>
      </c>
      <c r="J58" s="42" t="s">
        <v>20</v>
      </c>
      <c r="K58" s="42" t="s">
        <v>21</v>
      </c>
      <c r="L58" s="42" t="s">
        <v>22</v>
      </c>
      <c r="M58" s="42" t="s">
        <v>23</v>
      </c>
      <c r="N58" s="42" t="s">
        <v>78</v>
      </c>
    </row>
    <row r="59" spans="1:18" x14ac:dyDescent="0.25">
      <c r="A59" s="43" t="s">
        <v>103</v>
      </c>
      <c r="B59" s="44">
        <f>B60+B61</f>
        <v>0</v>
      </c>
      <c r="C59" s="44">
        <f t="shared" ref="C59" si="87">C60+C61</f>
        <v>0</v>
      </c>
      <c r="D59" s="44">
        <f t="shared" ref="D59" si="88">D60+D61</f>
        <v>0</v>
      </c>
      <c r="E59" s="44">
        <f t="shared" ref="E59" si="89">E60+E61</f>
        <v>0</v>
      </c>
      <c r="F59" s="44">
        <f t="shared" ref="F59" si="90">F60+F61</f>
        <v>0</v>
      </c>
      <c r="G59" s="44">
        <f t="shared" ref="G59" si="91">G60+G61</f>
        <v>0</v>
      </c>
      <c r="H59" s="44">
        <f t="shared" ref="H59" si="92">H60+H61</f>
        <v>0</v>
      </c>
      <c r="I59" s="44">
        <f t="shared" ref="I59" si="93">I60+I61</f>
        <v>0</v>
      </c>
      <c r="J59" s="44">
        <f t="shared" ref="J59" si="94">J60+J61</f>
        <v>0</v>
      </c>
      <c r="K59" s="44">
        <f t="shared" ref="K59" si="95">K60+K61</f>
        <v>0</v>
      </c>
      <c r="L59" s="44">
        <f t="shared" ref="L59" si="96">L60+L61</f>
        <v>0</v>
      </c>
      <c r="M59" s="44">
        <f t="shared" ref="M59" si="97">M60+M61</f>
        <v>0</v>
      </c>
      <c r="N59" s="45">
        <f>SUM(B59:M59)</f>
        <v>0</v>
      </c>
    </row>
    <row r="60" spans="1:18" ht="14.4" thickBot="1" x14ac:dyDescent="0.3">
      <c r="A60" s="71" t="s">
        <v>104</v>
      </c>
      <c r="B60" s="73"/>
      <c r="C60" s="73"/>
      <c r="D60" s="73"/>
      <c r="E60" s="73"/>
      <c r="F60" s="73"/>
      <c r="G60" s="73"/>
      <c r="H60" s="73"/>
      <c r="I60" s="73"/>
      <c r="J60" s="73"/>
      <c r="K60" s="73"/>
      <c r="L60" s="73"/>
      <c r="M60" s="73"/>
      <c r="N60" s="45">
        <f>SUM(B60:M60)</f>
        <v>0</v>
      </c>
    </row>
    <row r="61" spans="1:18" ht="14.4" thickBot="1" x14ac:dyDescent="0.3">
      <c r="A61" s="71" t="str">
        <f>CONCATENATE("lokālā siltumaapgāde: aprēķina metode",IF(LEN($P$5)&gt;1,CONCATENATE(" (",$P$5,")"),""),", kWh")</f>
        <v>lokālā siltumaapgāde: aprēķina metode (Iekārta 1), kWh</v>
      </c>
      <c r="B61" s="45">
        <f t="shared" ref="B61:M61" si="98">B62*B63</f>
        <v>0</v>
      </c>
      <c r="C61" s="45">
        <f t="shared" si="98"/>
        <v>0</v>
      </c>
      <c r="D61" s="45">
        <f t="shared" si="98"/>
        <v>0</v>
      </c>
      <c r="E61" s="45">
        <f t="shared" si="98"/>
        <v>0</v>
      </c>
      <c r="F61" s="45">
        <f t="shared" si="98"/>
        <v>0</v>
      </c>
      <c r="G61" s="45">
        <f t="shared" si="98"/>
        <v>0</v>
      </c>
      <c r="H61" s="45">
        <f t="shared" si="98"/>
        <v>0</v>
      </c>
      <c r="I61" s="45">
        <f t="shared" si="98"/>
        <v>0</v>
      </c>
      <c r="J61" s="45">
        <f t="shared" si="98"/>
        <v>0</v>
      </c>
      <c r="K61" s="45">
        <f t="shared" si="98"/>
        <v>0</v>
      </c>
      <c r="L61" s="45">
        <f t="shared" si="98"/>
        <v>0</v>
      </c>
      <c r="M61" s="45">
        <f t="shared" si="98"/>
        <v>0</v>
      </c>
      <c r="N61" s="45">
        <f>SUM(B61:M61)</f>
        <v>0</v>
      </c>
      <c r="Q61" s="56" t="s">
        <v>100</v>
      </c>
      <c r="R61" s="61">
        <v>5</v>
      </c>
    </row>
    <row r="62" spans="1:18" x14ac:dyDescent="0.25">
      <c r="A62" s="70" t="s">
        <v>98</v>
      </c>
      <c r="B62" s="73"/>
      <c r="C62" s="73"/>
      <c r="D62" s="73"/>
      <c r="E62" s="73"/>
      <c r="F62" s="73"/>
      <c r="G62" s="73"/>
      <c r="H62" s="73"/>
      <c r="I62" s="73"/>
      <c r="J62" s="73"/>
      <c r="K62" s="73"/>
      <c r="L62" s="73"/>
      <c r="M62" s="73"/>
      <c r="N62" s="74">
        <f>SUM(B62:M62)</f>
        <v>0</v>
      </c>
    </row>
    <row r="63" spans="1:18" x14ac:dyDescent="0.25">
      <c r="A63" s="72" t="s">
        <v>99</v>
      </c>
      <c r="B63" s="57">
        <f>$R$61</f>
        <v>5</v>
      </c>
      <c r="C63" s="57">
        <f t="shared" ref="C63:M63" si="99">$R$61</f>
        <v>5</v>
      </c>
      <c r="D63" s="57">
        <f t="shared" si="99"/>
        <v>5</v>
      </c>
      <c r="E63" s="57">
        <f t="shared" si="99"/>
        <v>5</v>
      </c>
      <c r="F63" s="57">
        <f t="shared" si="99"/>
        <v>5</v>
      </c>
      <c r="G63" s="57">
        <f t="shared" si="99"/>
        <v>5</v>
      </c>
      <c r="H63" s="57">
        <f t="shared" si="99"/>
        <v>5</v>
      </c>
      <c r="I63" s="57">
        <f t="shared" si="99"/>
        <v>5</v>
      </c>
      <c r="J63" s="57">
        <f t="shared" si="99"/>
        <v>5</v>
      </c>
      <c r="K63" s="57">
        <f t="shared" si="99"/>
        <v>5</v>
      </c>
      <c r="L63" s="57">
        <f t="shared" si="99"/>
        <v>5</v>
      </c>
      <c r="M63" s="57">
        <f t="shared" si="99"/>
        <v>5</v>
      </c>
      <c r="N63" s="48"/>
    </row>
    <row r="64" spans="1:18" x14ac:dyDescent="0.25">
      <c r="A64" s="51" t="s">
        <v>101</v>
      </c>
      <c r="B64" s="62"/>
      <c r="C64" s="62"/>
      <c r="D64" s="62"/>
      <c r="E64" s="62"/>
      <c r="F64" s="62"/>
      <c r="G64" s="62"/>
      <c r="H64" s="62"/>
      <c r="I64" s="62"/>
      <c r="J64" s="62"/>
      <c r="K64" s="62"/>
      <c r="L64" s="62"/>
      <c r="M64" s="62"/>
      <c r="N64" s="45">
        <f>SUM(B64:M64)</f>
        <v>0</v>
      </c>
      <c r="P64" s="58" t="s">
        <v>102</v>
      </c>
    </row>
    <row r="65" spans="1:16" x14ac:dyDescent="0.25">
      <c r="A65" s="51" t="s">
        <v>95</v>
      </c>
      <c r="B65" s="62"/>
      <c r="C65" s="62"/>
      <c r="D65" s="62"/>
      <c r="E65" s="62"/>
      <c r="F65" s="62"/>
      <c r="G65" s="62"/>
      <c r="H65" s="62"/>
      <c r="I65" s="62"/>
      <c r="J65" s="62"/>
      <c r="K65" s="62"/>
      <c r="L65" s="62"/>
      <c r="M65" s="62"/>
      <c r="N65" s="45">
        <f>SUM(B65:M65)</f>
        <v>0</v>
      </c>
      <c r="P65" s="58" t="s">
        <v>102</v>
      </c>
    </row>
    <row r="66" spans="1:16" x14ac:dyDescent="0.25">
      <c r="A66" s="52" t="s">
        <v>105</v>
      </c>
      <c r="B66" s="47"/>
      <c r="C66" s="47"/>
      <c r="D66" s="47"/>
      <c r="E66" s="47"/>
      <c r="F66" s="47"/>
      <c r="G66" s="47"/>
      <c r="H66" s="47"/>
      <c r="I66" s="47"/>
      <c r="J66" s="47"/>
      <c r="K66" s="47"/>
      <c r="L66" s="47"/>
      <c r="M66" s="47"/>
      <c r="N66" s="48"/>
    </row>
    <row r="67" spans="1:16" x14ac:dyDescent="0.25">
      <c r="A67" s="65" t="s">
        <v>96</v>
      </c>
      <c r="B67" s="75"/>
      <c r="C67" s="75"/>
      <c r="D67" s="75"/>
      <c r="E67" s="75"/>
      <c r="F67" s="75"/>
      <c r="G67" s="75"/>
      <c r="H67" s="75"/>
      <c r="I67" s="75"/>
      <c r="J67" s="75"/>
      <c r="K67" s="75"/>
      <c r="L67" s="75"/>
      <c r="M67" s="75"/>
      <c r="N67" s="45">
        <f t="shared" ref="N67:N72" si="100">SUM(B67:M67)</f>
        <v>0</v>
      </c>
      <c r="O67" s="68"/>
    </row>
    <row r="68" spans="1:16" x14ac:dyDescent="0.25">
      <c r="A68" s="65" t="s">
        <v>97</v>
      </c>
      <c r="B68" s="69">
        <f>B59+B64+B65-B67</f>
        <v>0</v>
      </c>
      <c r="C68" s="69">
        <f t="shared" ref="C68" si="101">C59+C64+C65-C67</f>
        <v>0</v>
      </c>
      <c r="D68" s="69">
        <f t="shared" ref="D68" si="102">D59+D64+D65-D67</f>
        <v>0</v>
      </c>
      <c r="E68" s="69">
        <f t="shared" ref="E68" si="103">E59+E64+E65-E67</f>
        <v>0</v>
      </c>
      <c r="F68" s="69">
        <f t="shared" ref="F68" si="104">F59+F64+F65-F67</f>
        <v>0</v>
      </c>
      <c r="G68" s="69">
        <f t="shared" ref="G68" si="105">G59+G64+G65-G67</f>
        <v>0</v>
      </c>
      <c r="H68" s="69">
        <f t="shared" ref="H68" si="106">H59+H64+H65-H67</f>
        <v>0</v>
      </c>
      <c r="I68" s="69">
        <f t="shared" ref="I68" si="107">I59+I64+I65-I67</f>
        <v>0</v>
      </c>
      <c r="J68" s="69">
        <f t="shared" ref="J68" si="108">J59+J64+J65-J67</f>
        <v>0</v>
      </c>
      <c r="K68" s="69">
        <f t="shared" ref="K68" si="109">K59+K64+K65-K67</f>
        <v>0</v>
      </c>
      <c r="L68" s="69">
        <f t="shared" ref="L68" si="110">L59+L64+L65-L67</f>
        <v>0</v>
      </c>
      <c r="M68" s="69">
        <f t="shared" ref="M68" si="111">M59+M64+M65-M67</f>
        <v>0</v>
      </c>
      <c r="N68" s="45">
        <f t="shared" si="100"/>
        <v>0</v>
      </c>
      <c r="O68" s="68"/>
    </row>
    <row r="69" spans="1:16" x14ac:dyDescent="0.25">
      <c r="A69" s="63" t="s">
        <v>106</v>
      </c>
      <c r="B69" s="64">
        <f>(B68)/1000</f>
        <v>0</v>
      </c>
      <c r="C69" s="64">
        <f t="shared" ref="C69" si="112">(C68)/1000</f>
        <v>0</v>
      </c>
      <c r="D69" s="64">
        <f t="shared" ref="D69" si="113">(D68)/1000</f>
        <v>0</v>
      </c>
      <c r="E69" s="64">
        <f t="shared" ref="E69" si="114">(E68)/1000</f>
        <v>0</v>
      </c>
      <c r="F69" s="64">
        <f t="shared" ref="F69" si="115">(F68)/1000</f>
        <v>0</v>
      </c>
      <c r="G69" s="64">
        <f t="shared" ref="G69" si="116">(G68)/1000</f>
        <v>0</v>
      </c>
      <c r="H69" s="64">
        <f t="shared" ref="H69" si="117">(H68)/1000</f>
        <v>0</v>
      </c>
      <c r="I69" s="64">
        <f t="shared" ref="I69" si="118">(I68)/1000</f>
        <v>0</v>
      </c>
      <c r="J69" s="64">
        <f t="shared" ref="J69" si="119">(J68)/1000</f>
        <v>0</v>
      </c>
      <c r="K69" s="64">
        <f t="shared" ref="K69" si="120">(K68)/1000</f>
        <v>0</v>
      </c>
      <c r="L69" s="64">
        <f t="shared" ref="L69" si="121">(L68)/1000</f>
        <v>0</v>
      </c>
      <c r="M69" s="64">
        <f t="shared" ref="M69" si="122">(M68)/1000</f>
        <v>0</v>
      </c>
      <c r="N69" s="64">
        <f t="shared" si="100"/>
        <v>0</v>
      </c>
    </row>
    <row r="70" spans="1:16" x14ac:dyDescent="0.25">
      <c r="A70" s="63" t="s">
        <v>107</v>
      </c>
      <c r="B70" s="64">
        <f>(B67)/1000</f>
        <v>0</v>
      </c>
      <c r="C70" s="64">
        <f t="shared" ref="C70:M70" si="123">(C67)/1000</f>
        <v>0</v>
      </c>
      <c r="D70" s="64">
        <f t="shared" si="123"/>
        <v>0</v>
      </c>
      <c r="E70" s="64">
        <f t="shared" si="123"/>
        <v>0</v>
      </c>
      <c r="F70" s="64">
        <f t="shared" si="123"/>
        <v>0</v>
      </c>
      <c r="G70" s="64">
        <f t="shared" si="123"/>
        <v>0</v>
      </c>
      <c r="H70" s="64">
        <f t="shared" si="123"/>
        <v>0</v>
      </c>
      <c r="I70" s="64">
        <f t="shared" si="123"/>
        <v>0</v>
      </c>
      <c r="J70" s="64">
        <f t="shared" si="123"/>
        <v>0</v>
      </c>
      <c r="K70" s="64">
        <f t="shared" si="123"/>
        <v>0</v>
      </c>
      <c r="L70" s="64">
        <f t="shared" si="123"/>
        <v>0</v>
      </c>
      <c r="M70" s="64">
        <f t="shared" si="123"/>
        <v>0</v>
      </c>
      <c r="N70" s="64">
        <f t="shared" si="100"/>
        <v>0</v>
      </c>
    </row>
    <row r="71" spans="1:16" x14ac:dyDescent="0.25">
      <c r="A71" s="63" t="s">
        <v>108</v>
      </c>
      <c r="B71" s="64">
        <f>B65/1000</f>
        <v>0</v>
      </c>
      <c r="C71" s="64">
        <f t="shared" ref="C71:M71" si="124">C65/1000</f>
        <v>0</v>
      </c>
      <c r="D71" s="64">
        <f t="shared" si="124"/>
        <v>0</v>
      </c>
      <c r="E71" s="64">
        <f t="shared" si="124"/>
        <v>0</v>
      </c>
      <c r="F71" s="64">
        <f t="shared" si="124"/>
        <v>0</v>
      </c>
      <c r="G71" s="64">
        <f t="shared" si="124"/>
        <v>0</v>
      </c>
      <c r="H71" s="64">
        <f t="shared" si="124"/>
        <v>0</v>
      </c>
      <c r="I71" s="64">
        <f t="shared" si="124"/>
        <v>0</v>
      </c>
      <c r="J71" s="64">
        <f t="shared" si="124"/>
        <v>0</v>
      </c>
      <c r="K71" s="64">
        <f t="shared" si="124"/>
        <v>0</v>
      </c>
      <c r="L71" s="64">
        <f t="shared" si="124"/>
        <v>0</v>
      </c>
      <c r="M71" s="64">
        <f t="shared" si="124"/>
        <v>0</v>
      </c>
      <c r="N71" s="64">
        <f t="shared" si="100"/>
        <v>0</v>
      </c>
      <c r="P71" s="58" t="s">
        <v>102</v>
      </c>
    </row>
    <row r="72" spans="1:16" x14ac:dyDescent="0.25">
      <c r="A72" s="63" t="s">
        <v>109</v>
      </c>
      <c r="B72" s="64">
        <f>B64/1000</f>
        <v>0</v>
      </c>
      <c r="C72" s="64">
        <f t="shared" ref="C72:M72" si="125">C64/1000</f>
        <v>0</v>
      </c>
      <c r="D72" s="64">
        <f t="shared" si="125"/>
        <v>0</v>
      </c>
      <c r="E72" s="64">
        <f t="shared" si="125"/>
        <v>0</v>
      </c>
      <c r="F72" s="64">
        <f t="shared" si="125"/>
        <v>0</v>
      </c>
      <c r="G72" s="64">
        <f t="shared" si="125"/>
        <v>0</v>
      </c>
      <c r="H72" s="64">
        <f t="shared" si="125"/>
        <v>0</v>
      </c>
      <c r="I72" s="64">
        <f t="shared" si="125"/>
        <v>0</v>
      </c>
      <c r="J72" s="64">
        <f t="shared" si="125"/>
        <v>0</v>
      </c>
      <c r="K72" s="64">
        <f t="shared" si="125"/>
        <v>0</v>
      </c>
      <c r="L72" s="64">
        <f t="shared" si="125"/>
        <v>0</v>
      </c>
      <c r="M72" s="64">
        <f t="shared" si="125"/>
        <v>0</v>
      </c>
      <c r="N72" s="64">
        <f t="shared" si="100"/>
        <v>0</v>
      </c>
      <c r="P72" s="58" t="s">
        <v>102</v>
      </c>
    </row>
    <row r="73" spans="1:16" ht="14.4" x14ac:dyDescent="0.3">
      <c r="A73" s="53"/>
      <c r="B73" s="54"/>
      <c r="C73" s="54"/>
      <c r="D73" s="54"/>
      <c r="E73" s="54"/>
      <c r="F73" s="54"/>
      <c r="G73" s="54"/>
      <c r="H73" s="54"/>
      <c r="I73" s="54"/>
      <c r="J73" s="54"/>
      <c r="K73" s="54"/>
      <c r="L73" s="54"/>
      <c r="M73" s="54"/>
    </row>
    <row r="74" spans="1:16" x14ac:dyDescent="0.25">
      <c r="A74" s="55" t="s">
        <v>85</v>
      </c>
    </row>
  </sheetData>
  <mergeCells count="4">
    <mergeCell ref="B1:M1"/>
    <mergeCell ref="B21:M21"/>
    <mergeCell ref="B39:M39"/>
    <mergeCell ref="B57:M57"/>
  </mergeCells>
  <conditionalFormatting sqref="B4:M4">
    <cfRule type="cellIs" dxfId="31" priority="63" operator="equal">
      <formula>""</formula>
    </cfRule>
  </conditionalFormatting>
  <conditionalFormatting sqref="B6:M6">
    <cfRule type="cellIs" dxfId="30" priority="64" operator="equal">
      <formula>""</formula>
    </cfRule>
  </conditionalFormatting>
  <conditionalFormatting sqref="B8:M9">
    <cfRule type="cellIs" dxfId="29" priority="62" operator="equal">
      <formula>""</formula>
    </cfRule>
  </conditionalFormatting>
  <conditionalFormatting sqref="B11:M11">
    <cfRule type="cellIs" dxfId="28" priority="57" operator="lessThan">
      <formula>B9</formula>
    </cfRule>
    <cfRule type="cellIs" dxfId="27" priority="60" operator="equal">
      <formula>""</formula>
    </cfRule>
  </conditionalFormatting>
  <conditionalFormatting sqref="B12:M12">
    <cfRule type="cellIs" dxfId="26" priority="59" operator="lessThan">
      <formula>0</formula>
    </cfRule>
  </conditionalFormatting>
  <conditionalFormatting sqref="B24:M24">
    <cfRule type="cellIs" dxfId="25" priority="44" operator="equal">
      <formula>""</formula>
    </cfRule>
  </conditionalFormatting>
  <conditionalFormatting sqref="B26:M26">
    <cfRule type="cellIs" dxfId="24" priority="45" operator="equal">
      <formula>""</formula>
    </cfRule>
  </conditionalFormatting>
  <conditionalFormatting sqref="B28:M29">
    <cfRule type="cellIs" dxfId="23" priority="43" operator="equal">
      <formula>""</formula>
    </cfRule>
  </conditionalFormatting>
  <conditionalFormatting sqref="B31:M31">
    <cfRule type="cellIs" dxfId="22" priority="40" operator="lessThan">
      <formula>B29</formula>
    </cfRule>
    <cfRule type="cellIs" dxfId="21" priority="42" operator="equal">
      <formula>""</formula>
    </cfRule>
  </conditionalFormatting>
  <conditionalFormatting sqref="B32:M32">
    <cfRule type="cellIs" dxfId="20" priority="41" operator="lessThan">
      <formula>0</formula>
    </cfRule>
  </conditionalFormatting>
  <conditionalFormatting sqref="B42:M42">
    <cfRule type="cellIs" dxfId="19" priority="29" operator="equal">
      <formula>""</formula>
    </cfRule>
  </conditionalFormatting>
  <conditionalFormatting sqref="B44:M44">
    <cfRule type="cellIs" dxfId="18" priority="30" operator="equal">
      <formula>""</formula>
    </cfRule>
  </conditionalFormatting>
  <conditionalFormatting sqref="B46:M47">
    <cfRule type="cellIs" dxfId="17" priority="28" operator="equal">
      <formula>""</formula>
    </cfRule>
  </conditionalFormatting>
  <conditionalFormatting sqref="B49:M49">
    <cfRule type="cellIs" dxfId="16" priority="25" operator="lessThan">
      <formula>B47</formula>
    </cfRule>
    <cfRule type="cellIs" dxfId="15" priority="27" operator="equal">
      <formula>""</formula>
    </cfRule>
  </conditionalFormatting>
  <conditionalFormatting sqref="B50:M50">
    <cfRule type="cellIs" dxfId="14" priority="26" operator="lessThan">
      <formula>0</formula>
    </cfRule>
  </conditionalFormatting>
  <conditionalFormatting sqref="B60:M60">
    <cfRule type="cellIs" dxfId="13" priority="14" operator="equal">
      <formula>""</formula>
    </cfRule>
  </conditionalFormatting>
  <conditionalFormatting sqref="B62:M62">
    <cfRule type="cellIs" dxfId="12" priority="15" operator="equal">
      <formula>""</formula>
    </cfRule>
  </conditionalFormatting>
  <conditionalFormatting sqref="B64:M65">
    <cfRule type="cellIs" dxfId="11" priority="13" operator="equal">
      <formula>""</formula>
    </cfRule>
  </conditionalFormatting>
  <conditionalFormatting sqref="B67:M67">
    <cfRule type="cellIs" dxfId="10" priority="10" operator="lessThan">
      <formula>B65</formula>
    </cfRule>
    <cfRule type="cellIs" dxfId="9" priority="12" operator="equal">
      <formula>""</formula>
    </cfRule>
  </conditionalFormatting>
  <conditionalFormatting sqref="B68:M68">
    <cfRule type="cellIs" dxfId="8" priority="11" operator="lessThan">
      <formula>0</formula>
    </cfRule>
  </conditionalFormatting>
  <conditionalFormatting sqref="B13:N16">
    <cfRule type="cellIs" dxfId="7" priority="46" operator="lessThan">
      <formula>0</formula>
    </cfRule>
  </conditionalFormatting>
  <conditionalFormatting sqref="B33:N36">
    <cfRule type="cellIs" dxfId="6" priority="31" operator="lessThan">
      <formula>0</formula>
    </cfRule>
  </conditionalFormatting>
  <conditionalFormatting sqref="B51:N54">
    <cfRule type="cellIs" dxfId="5" priority="16" operator="lessThan">
      <formula>0</formula>
    </cfRule>
  </conditionalFormatting>
  <conditionalFormatting sqref="B69:N72">
    <cfRule type="cellIs" dxfId="4" priority="1" operator="lessThan">
      <formula>0</formula>
    </cfRule>
  </conditionalFormatting>
  <conditionalFormatting sqref="C11:M11">
    <cfRule type="cellIs" dxfId="3" priority="55" operator="equal">
      <formula>""""""</formula>
    </cfRule>
  </conditionalFormatting>
  <conditionalFormatting sqref="C31:M31">
    <cfRule type="cellIs" dxfId="2" priority="39" operator="equal">
      <formula>""""""</formula>
    </cfRule>
  </conditionalFormatting>
  <conditionalFormatting sqref="C49:M49">
    <cfRule type="cellIs" dxfId="1" priority="24" operator="equal">
      <formula>""""""</formula>
    </cfRule>
  </conditionalFormatting>
  <conditionalFormatting sqref="C67:M67">
    <cfRule type="cellIs" dxfId="0" priority="9" operator="equal">
      <formula>""""""</formula>
    </cfRule>
  </conditionalFormatting>
  <pageMargins left="0.7" right="0.7" top="0.75" bottom="0.75" header="0.3" footer="0.3"/>
  <pageSetup scale="59" orientation="landscape" r:id="rId1"/>
  <rowBreaks count="3" manualBreakCount="3">
    <brk id="20" max="16383" man="1"/>
    <brk id="38" max="13" man="1"/>
    <brk id="5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pārskats</vt:lpstr>
      <vt:lpstr>aprēķina metodika_elektrība</vt:lpstr>
      <vt:lpstr>aprēķina metodika_siltums</vt:lpstr>
      <vt:lpstr>'aprēķina metodika_elektrība'!Print_Area</vt:lpstr>
      <vt:lpstr>'aprēķina metodika_siltums'!Print_Area</vt:lpstr>
      <vt:lpstr>pārskats!Print_Area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Gints Kārkliņš</dc:creator>
  <cp:lastModifiedBy>Gints Kārkliņš</cp:lastModifiedBy>
  <cp:lastPrinted>2016-04-21T14:58:37Z</cp:lastPrinted>
  <dcterms:created xsi:type="dcterms:W3CDTF">2013-01-04T15:13:27Z</dcterms:created>
  <dcterms:modified xsi:type="dcterms:W3CDTF">2025-09-13T19:37:38Z</dcterms:modified>
</cp:coreProperties>
</file>