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710" windowHeight="9090"/>
  </bookViews>
  <sheets>
    <sheet name="pārskats" sheetId="1" r:id="rId1"/>
  </sheets>
  <externalReferences>
    <externalReference r:id="rId2"/>
  </externalReferences>
  <definedNames>
    <definedName name="_Toc264365354" localSheetId="0">pārskats!#REF!</definedName>
    <definedName name="apkures_dienas">[1]Proj.!$D$10</definedName>
    <definedName name="kurin" localSheetId="0">#REF!</definedName>
    <definedName name="kurin">#REF!</definedName>
    <definedName name="kurinamais" localSheetId="0">#REF!</definedName>
    <definedName name="kurinamais">#REF!</definedName>
    <definedName name="malka" localSheetId="0">#REF!</definedName>
    <definedName name="malka">#REF!</definedName>
    <definedName name="_xlnm.Print_Area" localSheetId="0">pārskats!$A$1:$R$119</definedName>
    <definedName name="šķelda" localSheetId="0">#REF!</definedName>
    <definedName name="šķelda">#REF!</definedName>
    <definedName name="T_ara">[1]Proj.!$D$9</definedName>
    <definedName name="vietas" localSheetId="0">#REF!</definedName>
    <definedName name="vietas">#REF!</definedName>
    <definedName name="wh_imz" localSheetId="0">#REF!</definedName>
    <definedName name="wh_imz">#REF!</definedName>
    <definedName name="Wh_izm" localSheetId="0">#REF!</definedName>
    <definedName name="Wh_izm">#REF!</definedName>
    <definedName name="zona1_laukums">[1]Zonas!$B$20</definedName>
    <definedName name="zona2_laukums">[1]Zonas!$B$34</definedName>
    <definedName name="zona3_laukums">[1]Zonas!$B$48</definedName>
  </definedNames>
  <calcPr calcId="145621"/>
</workbook>
</file>

<file path=xl/calcChain.xml><?xml version="1.0" encoding="utf-8"?>
<calcChain xmlns="http://schemas.openxmlformats.org/spreadsheetml/2006/main">
  <c r="D31" i="1" l="1"/>
  <c r="D32" i="1"/>
  <c r="P35" i="1"/>
  <c r="O89" i="1" l="1"/>
  <c r="N89" i="1"/>
  <c r="M89" i="1"/>
  <c r="L89" i="1"/>
  <c r="K89" i="1"/>
  <c r="J89" i="1"/>
  <c r="I89" i="1"/>
  <c r="H89" i="1"/>
  <c r="G89" i="1"/>
  <c r="F89" i="1"/>
  <c r="E89" i="1"/>
  <c r="D89" i="1"/>
  <c r="Q88" i="1"/>
  <c r="P88" i="1"/>
  <c r="Q89" i="1" l="1"/>
  <c r="P99" i="1" l="1"/>
  <c r="P97" i="1"/>
  <c r="P79" i="1"/>
  <c r="P69" i="1"/>
  <c r="O60" i="1"/>
  <c r="N60" i="1"/>
  <c r="M60" i="1"/>
  <c r="L60" i="1"/>
  <c r="K60" i="1"/>
  <c r="J60" i="1"/>
  <c r="I60" i="1"/>
  <c r="H60" i="1"/>
  <c r="G60" i="1"/>
  <c r="F60" i="1"/>
  <c r="E60" i="1"/>
  <c r="D60" i="1"/>
  <c r="P59" i="1"/>
  <c r="P49" i="1"/>
  <c r="P38" i="1"/>
  <c r="P36" i="1"/>
  <c r="O80" i="1"/>
  <c r="N80" i="1"/>
  <c r="M80" i="1"/>
  <c r="L80" i="1"/>
  <c r="K80" i="1"/>
  <c r="J80" i="1"/>
  <c r="I80" i="1"/>
  <c r="H80" i="1"/>
  <c r="G80" i="1"/>
  <c r="F80" i="1"/>
  <c r="E80" i="1"/>
  <c r="D80" i="1"/>
  <c r="O70" i="1"/>
  <c r="N70" i="1"/>
  <c r="M70" i="1"/>
  <c r="L70" i="1"/>
  <c r="K70" i="1"/>
  <c r="J70" i="1"/>
  <c r="I70" i="1"/>
  <c r="H70" i="1"/>
  <c r="G70" i="1"/>
  <c r="F70" i="1"/>
  <c r="E70" i="1"/>
  <c r="D70" i="1"/>
  <c r="O39" i="1"/>
  <c r="N39" i="1"/>
  <c r="M39" i="1"/>
  <c r="L39" i="1"/>
  <c r="K39" i="1"/>
  <c r="J39" i="1"/>
  <c r="I39" i="1"/>
  <c r="H39" i="1"/>
  <c r="G39" i="1"/>
  <c r="F39" i="1"/>
  <c r="E39" i="1"/>
  <c r="D39" i="1"/>
  <c r="O50" i="1"/>
  <c r="N50" i="1"/>
  <c r="M50" i="1"/>
  <c r="L50" i="1"/>
  <c r="K50" i="1"/>
  <c r="J50" i="1"/>
  <c r="I50" i="1"/>
  <c r="H50" i="1"/>
  <c r="G50" i="1"/>
  <c r="F50" i="1"/>
  <c r="E50" i="1"/>
  <c r="D50" i="1"/>
  <c r="N40" i="1" l="1"/>
  <c r="O25" i="1" l="1"/>
  <c r="O81" i="1"/>
  <c r="N81" i="1"/>
  <c r="M81" i="1"/>
  <c r="L81" i="1"/>
  <c r="K81" i="1"/>
  <c r="J81" i="1"/>
  <c r="I81" i="1"/>
  <c r="H81" i="1"/>
  <c r="G81" i="1"/>
  <c r="F81" i="1"/>
  <c r="E81" i="1"/>
  <c r="D81" i="1"/>
  <c r="Q80" i="1"/>
  <c r="H25" i="1" s="1"/>
  <c r="Q79" i="1"/>
  <c r="D25" i="1" s="1"/>
  <c r="Q99" i="1"/>
  <c r="L21" i="1"/>
  <c r="D40" i="1"/>
  <c r="D51" i="1"/>
  <c r="E61" i="1"/>
  <c r="F61" i="1"/>
  <c r="G61" i="1"/>
  <c r="H61" i="1"/>
  <c r="I61" i="1"/>
  <c r="J61" i="1"/>
  <c r="K61" i="1"/>
  <c r="L61" i="1"/>
  <c r="M61" i="1"/>
  <c r="N61" i="1"/>
  <c r="O61" i="1"/>
  <c r="D61" i="1"/>
  <c r="E71" i="1"/>
  <c r="F71" i="1"/>
  <c r="G71" i="1"/>
  <c r="H71" i="1"/>
  <c r="I71" i="1"/>
  <c r="J71" i="1"/>
  <c r="K71" i="1"/>
  <c r="L71" i="1"/>
  <c r="M71" i="1"/>
  <c r="N71" i="1"/>
  <c r="O71" i="1"/>
  <c r="D71" i="1"/>
  <c r="Q70" i="1"/>
  <c r="H24" i="1" s="1"/>
  <c r="Q69" i="1"/>
  <c r="D24" i="1" s="1"/>
  <c r="Q71" i="1" l="1"/>
  <c r="O24" i="1" s="1"/>
  <c r="Q81" i="1"/>
  <c r="P81" i="1"/>
  <c r="P71" i="1"/>
  <c r="O40" i="1"/>
  <c r="M40" i="1"/>
  <c r="L40" i="1"/>
  <c r="K40" i="1"/>
  <c r="J40" i="1"/>
  <c r="I40" i="1"/>
  <c r="H40" i="1"/>
  <c r="G40" i="1"/>
  <c r="F40" i="1"/>
  <c r="E40" i="1"/>
  <c r="Q38" i="1"/>
  <c r="Q37" i="1"/>
  <c r="R37" i="1" s="1"/>
  <c r="P39" i="1"/>
  <c r="O51" i="1"/>
  <c r="N51" i="1"/>
  <c r="M51" i="1"/>
  <c r="L51" i="1"/>
  <c r="K51" i="1"/>
  <c r="J51" i="1"/>
  <c r="I51" i="1"/>
  <c r="H51" i="1"/>
  <c r="G51" i="1"/>
  <c r="F51" i="1"/>
  <c r="E51" i="1"/>
  <c r="Q49" i="1"/>
  <c r="D22" i="1" s="1"/>
  <c r="Q50" i="1"/>
  <c r="H22" i="1" s="1"/>
  <c r="R38" i="1" l="1"/>
  <c r="Q51" i="1"/>
  <c r="O22" i="1" s="1"/>
  <c r="Q40" i="1"/>
  <c r="P40" i="1"/>
  <c r="P51" i="1"/>
  <c r="Q60" i="1"/>
  <c r="Q61" i="1"/>
  <c r="Q59" i="1"/>
  <c r="P61" i="1"/>
  <c r="Q97" i="1"/>
  <c r="M105" i="1" s="1"/>
  <c r="G105" i="1" l="1"/>
  <c r="J105" i="1" s="1"/>
  <c r="P105" i="1"/>
  <c r="R39" i="1"/>
  <c r="H21" i="1" s="1"/>
  <c r="R40" i="1"/>
  <c r="O21" i="1" s="1"/>
  <c r="D21" i="1"/>
  <c r="D23" i="1"/>
  <c r="O23" i="1"/>
  <c r="H23" i="1"/>
  <c r="O26" i="1" l="1"/>
  <c r="D26" i="1"/>
  <c r="H26" i="1"/>
</calcChain>
</file>

<file path=xl/sharedStrings.xml><?xml version="1.0" encoding="utf-8"?>
<sst xmlns="http://schemas.openxmlformats.org/spreadsheetml/2006/main" count="221" uniqueCount="109">
  <si>
    <t>Projekta rezultātu monitoringa pārskats par 20__. gadu</t>
  </si>
  <si>
    <t>Finansējuma saņēmēja nosaukums:</t>
  </si>
  <si>
    <t>Projekta nosaukums:</t>
  </si>
  <si>
    <t>Projekta numurs:</t>
  </si>
  <si>
    <t>Adrese</t>
  </si>
  <si>
    <t>Ēkas funkcija</t>
  </si>
  <si>
    <t>Nodošanas gads ekspluatācijā</t>
  </si>
  <si>
    <t>Stāvu skaits, t.sk. pagrabs</t>
  </si>
  <si>
    <t>Vārds, uzvārds</t>
  </si>
  <si>
    <t>Janvāris</t>
  </si>
  <si>
    <t>Februāris</t>
  </si>
  <si>
    <t>Marts</t>
  </si>
  <si>
    <t>Aprīlis</t>
  </si>
  <si>
    <t>Maijs</t>
  </si>
  <si>
    <t>Jūnijs</t>
  </si>
  <si>
    <t>Jūlijs</t>
  </si>
  <si>
    <t>Augusts</t>
  </si>
  <si>
    <t>Septembris</t>
  </si>
  <si>
    <t>Oktobris</t>
  </si>
  <si>
    <t>Novembris</t>
  </si>
  <si>
    <t>Decembris</t>
  </si>
  <si>
    <t>Vidēji mēnesī</t>
  </si>
  <si>
    <t>Kopā</t>
  </si>
  <si>
    <t>Kopējais enerģijas patēriņš, MWh</t>
  </si>
  <si>
    <t>Rādītāji pārskata gadā</t>
  </si>
  <si>
    <t>Vidējā āra gaisa temperatūra, °C</t>
  </si>
  <si>
    <t>Vidējā iekštelpu gaisa temperatūra, °C</t>
  </si>
  <si>
    <t>Apkures dienu skaits</t>
  </si>
  <si>
    <t>Uzstādītā tehnoloģija:</t>
  </si>
  <si>
    <t>Tālrunis, e-pasts</t>
  </si>
  <si>
    <r>
      <t>CO</t>
    </r>
    <r>
      <rPr>
        <vertAlign val="subscript"/>
        <sz val="12"/>
        <rFont val="Times New Roman"/>
        <family val="1"/>
        <charset val="186"/>
      </rPr>
      <t>2</t>
    </r>
    <r>
      <rPr>
        <sz val="12"/>
        <rFont val="Times New Roman"/>
        <family val="1"/>
        <charset val="186"/>
      </rPr>
      <t xml:space="preserve"> emisijas apjoms, t</t>
    </r>
    <r>
      <rPr>
        <b/>
        <sz val="12"/>
        <rFont val="Times New Roman"/>
        <family val="1"/>
        <charset val="186"/>
      </rPr>
      <t>**</t>
    </r>
  </si>
  <si>
    <t>I Apkurei</t>
  </si>
  <si>
    <t>MWh/gadā</t>
  </si>
  <si>
    <r>
      <t>CO</t>
    </r>
    <r>
      <rPr>
        <b/>
        <vertAlign val="subscript"/>
        <sz val="12"/>
        <rFont val="Times New Roman"/>
        <family val="1"/>
        <charset val="186"/>
      </rPr>
      <t>2</t>
    </r>
    <r>
      <rPr>
        <b/>
        <sz val="12"/>
        <rFont val="Times New Roman"/>
        <family val="1"/>
        <charset val="186"/>
      </rPr>
      <t xml:space="preserve"> emisijas faktors: </t>
    </r>
  </si>
  <si>
    <r>
      <t>** Aprēķina, reizinot kopējo elektroenerģijas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</si>
  <si>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karstā ūdens sagatavošanai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</si>
  <si>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r>
      <t>** Aprēķina, reizinot kopējo siltumenerģijas patēriņu ar CO</t>
    </r>
    <r>
      <rPr>
        <i/>
        <vertAlign val="subscript"/>
        <sz val="8"/>
        <rFont val="Times New Roman"/>
        <family val="1"/>
        <charset val="186"/>
      </rPr>
      <t>2</t>
    </r>
    <r>
      <rPr>
        <i/>
        <sz val="8"/>
        <rFont val="Times New Roman"/>
        <family val="1"/>
        <charset val="186"/>
      </rPr>
      <t xml:space="preserve"> emisijas faktoru (t CO</t>
    </r>
    <r>
      <rPr>
        <i/>
        <vertAlign val="subscript"/>
        <sz val="8"/>
        <rFont val="Times New Roman"/>
        <family val="1"/>
        <charset val="186"/>
      </rPr>
      <t>2</t>
    </r>
    <r>
      <rPr>
        <i/>
        <sz val="8"/>
        <rFont val="Times New Roman"/>
        <family val="1"/>
        <charset val="186"/>
      </rPr>
      <t xml:space="preserve">/MWh). </t>
    </r>
  </si>
  <si>
    <t>Kopā izmērīts/koriģēts***</t>
  </si>
  <si>
    <t>Enerģijas patēriņš</t>
  </si>
  <si>
    <t>Līguma par projekta īstenošanu vispārīgo noteikumu 5. pielikums – Projekta rezultātu monitoringa pārskats</t>
  </si>
  <si>
    <t>6. Papildus informācija</t>
  </si>
  <si>
    <t>Apmeklētāju skaits pārskata gadā</t>
  </si>
  <si>
    <t>3. Ar atjaunojamos energoresursus izmantojošām tehnoloģijām saražotā enerģija</t>
  </si>
  <si>
    <t>5. Publicitātes un demonstrēšanas pasākumi*</t>
  </si>
  <si>
    <t>"Siltumnīcefekta gāzu emisiju samazināšana, attīstot enerģētiski pašpietiekamu ēku būvniecību"</t>
  </si>
  <si>
    <t>1. Informācija par ēku, kurā veiktas Projekta aktivitātes</t>
  </si>
  <si>
    <t>Piezīme. * Norādīt pēc ēkā faktiski uzstādītajiem skaitītājiem., piem apkurei, karstajam ūdenim, elektroenerģijai. Ja ēkas siltumenerģijas skaitītājs uzskaita gan apkuri, gan karsto ūdeni, tad dati jāaprēķina un jāiepievieno Finansējuma saņēmēja aptiprināta aprēķina metode (aprēķina metodei ir jābūt salīdzināmai ar iepriekšējiem periodiem).</t>
  </si>
  <si>
    <t>II Karstā ūdens apgādei</t>
  </si>
  <si>
    <t>III Mehāniskajai ventilācijai, dzesēšanai</t>
  </si>
  <si>
    <t>IV Apgaismojumam</t>
  </si>
  <si>
    <t>V Kopsumma</t>
  </si>
  <si>
    <t xml:space="preserve">2. Kopsavilkums par enerģijas patēriņu* pārskata gadā ēkā, kurā veiktas Projekta aktivitātes </t>
  </si>
  <si>
    <t>2.1. Siltumenerģijas patēriņš apkurei</t>
  </si>
  <si>
    <t>2.2. Siltumenerģijas patēriņš karstā ūdens apgādei</t>
  </si>
  <si>
    <r>
      <t>Piezīmes. *Aprēķina, dalot kopējo enerģijas patēriņu ar 1.1. tabulas 5. kolonnu ( kWh/m</t>
    </r>
    <r>
      <rPr>
        <i/>
        <vertAlign val="superscript"/>
        <sz val="8"/>
        <rFont val="Times New Roman"/>
        <family val="1"/>
        <charset val="186"/>
      </rPr>
      <t>2</t>
    </r>
    <r>
      <rPr>
        <i/>
        <sz val="8"/>
        <rFont val="Times New Roman"/>
        <family val="1"/>
        <charset val="186"/>
      </rPr>
      <t>).</t>
    </r>
  </si>
  <si>
    <t>2.5. Elektroenerģijas patēriņš atjaunojamos energoresursus izmantojošās tehnoloģijās</t>
  </si>
  <si>
    <t>V Tehnoloģijas</t>
  </si>
  <si>
    <t>elektromobiļu uzlādes stacijas vai uzlādes punkti</t>
  </si>
  <si>
    <r>
      <t xml:space="preserve">4. Kopsavilkums par </t>
    </r>
    <r>
      <rPr>
        <b/>
        <sz val="11"/>
        <rFont val="Times New Roman"/>
        <family val="1"/>
        <charset val="186"/>
      </rPr>
      <t>pārskata gadu ēkā, kurā veiktas Projekta aktivitātes</t>
    </r>
  </si>
  <si>
    <t>Transporta infrastruktūras novērtējums</t>
  </si>
  <si>
    <t>kopējais stāvvietu skaits</t>
  </si>
  <si>
    <r>
      <t>Piezīmes. * emisijas pirms projekta īstenošanas aprēķinu veic teorētiski saskaņā ar šādu formulu: SEG</t>
    </r>
    <r>
      <rPr>
        <i/>
        <vertAlign val="subscript"/>
        <sz val="8"/>
        <rFont val="Times New Roman"/>
        <family val="1"/>
        <charset val="186"/>
      </rPr>
      <t>pirms</t>
    </r>
    <r>
      <rPr>
        <i/>
        <sz val="8"/>
        <rFont val="Times New Roman"/>
        <family val="1"/>
        <charset val="186"/>
      </rPr>
      <t>=Q</t>
    </r>
    <r>
      <rPr>
        <i/>
        <vertAlign val="subscript"/>
        <sz val="8"/>
        <rFont val="Times New Roman"/>
        <family val="1"/>
        <charset val="186"/>
      </rPr>
      <t>plānots</t>
    </r>
    <r>
      <rPr>
        <i/>
        <sz val="8"/>
        <rFont val="Times New Roman"/>
        <family val="1"/>
        <charset val="186"/>
      </rPr>
      <t>×(N</t>
    </r>
    <r>
      <rPr>
        <i/>
        <vertAlign val="subscript"/>
        <sz val="8"/>
        <rFont val="Times New Roman"/>
        <family val="1"/>
        <charset val="186"/>
      </rPr>
      <t>normatīvs</t>
    </r>
    <r>
      <rPr>
        <i/>
        <sz val="8"/>
        <rFont val="Times New Roman"/>
        <family val="1"/>
        <charset val="186"/>
      </rPr>
      <t>/N</t>
    </r>
    <r>
      <rPr>
        <i/>
        <vertAlign val="subscript"/>
        <sz val="8"/>
        <rFont val="Times New Roman"/>
        <family val="1"/>
        <charset val="186"/>
      </rPr>
      <t>koriģēts</t>
    </r>
    <r>
      <rPr>
        <i/>
        <sz val="8"/>
        <rFont val="Times New Roman"/>
        <family val="1"/>
        <charset val="186"/>
      </rPr>
      <t xml:space="preserve"> -1)×F</t>
    </r>
    <r>
      <rPr>
        <i/>
        <vertAlign val="subscript"/>
        <sz val="8"/>
        <rFont val="Times New Roman"/>
        <family val="1"/>
        <charset val="186"/>
      </rPr>
      <t>normatīvs</t>
    </r>
    <r>
      <rPr>
        <i/>
        <sz val="8"/>
        <rFont val="Times New Roman"/>
        <family val="1"/>
        <charset val="186"/>
      </rPr>
      <t xml:space="preserve">
kur:
SEG</t>
    </r>
    <r>
      <rPr>
        <i/>
        <vertAlign val="subscript"/>
        <sz val="8"/>
        <rFont val="Times New Roman"/>
        <family val="1"/>
        <charset val="186"/>
      </rPr>
      <t>pirms</t>
    </r>
    <r>
      <rPr>
        <i/>
        <sz val="8"/>
        <rFont val="Times New Roman"/>
        <family val="1"/>
        <charset val="186"/>
      </rPr>
      <t xml:space="preserve">  – CO</t>
    </r>
    <r>
      <rPr>
        <i/>
        <vertAlign val="subscript"/>
        <sz val="8"/>
        <rFont val="Times New Roman"/>
        <family val="1"/>
        <charset val="186"/>
      </rPr>
      <t>2</t>
    </r>
    <r>
      <rPr>
        <i/>
        <sz val="8"/>
        <rFont val="Times New Roman"/>
        <family val="1"/>
        <charset val="186"/>
      </rPr>
      <t xml:space="preserve"> emisijas pirms projekta īstenošanas vai teorētiskais emisijas apjoms ēku būvējot kā gandrīz nulles enerģijas ēku, t CO</t>
    </r>
    <r>
      <rPr>
        <i/>
        <vertAlign val="subscript"/>
        <sz val="8"/>
        <rFont val="Times New Roman"/>
        <family val="1"/>
        <charset val="186"/>
      </rPr>
      <t>2</t>
    </r>
    <r>
      <rPr>
        <i/>
        <sz val="8"/>
        <rFont val="Times New Roman"/>
        <family val="1"/>
        <charset val="186"/>
      </rPr>
      <t xml:space="preserve"> ek./gadā;
Q</t>
    </r>
    <r>
      <rPr>
        <i/>
        <vertAlign val="subscript"/>
        <sz val="8"/>
        <rFont val="Times New Roman"/>
        <family val="1"/>
        <charset val="186"/>
      </rPr>
      <t>plānots</t>
    </r>
    <r>
      <rPr>
        <i/>
        <sz val="8"/>
        <rFont val="Times New Roman"/>
        <family val="1"/>
        <charset val="186"/>
      </rPr>
      <t xml:space="preserve"> – plānotais enerģijas patēriņš apkurei, MWh gadā (nosaka atbilstoši ēkas energosertifikātam vai tehniskajai dokumentācijai);
N</t>
    </r>
    <r>
      <rPr>
        <i/>
        <vertAlign val="subscript"/>
        <sz val="8"/>
        <rFont val="Times New Roman"/>
        <family val="1"/>
        <charset val="186"/>
      </rPr>
      <t>koriģēts</t>
    </r>
    <r>
      <rPr>
        <i/>
        <sz val="8"/>
        <rFont val="Times New Roman"/>
        <family val="1"/>
        <charset val="186"/>
      </rPr>
      <t xml:space="preserve"> – pārrēķinātais plānotais enerģijas patēriņš apkurei uz ēkas aprēķina platību, kWh/m</t>
    </r>
    <r>
      <rPr>
        <i/>
        <vertAlign val="superscript"/>
        <sz val="8"/>
        <rFont val="Times New Roman"/>
        <family val="1"/>
        <charset val="186"/>
      </rPr>
      <t>2</t>
    </r>
    <r>
      <rPr>
        <i/>
        <sz val="8"/>
        <rFont val="Times New Roman"/>
        <family val="1"/>
        <charset val="186"/>
      </rPr>
      <t>;
N</t>
    </r>
    <r>
      <rPr>
        <i/>
        <vertAlign val="subscript"/>
        <sz val="8"/>
        <rFont val="Times New Roman"/>
        <family val="1"/>
        <charset val="186"/>
      </rPr>
      <t>normatīvs</t>
    </r>
    <r>
      <rPr>
        <i/>
        <sz val="8"/>
        <rFont val="Times New Roman"/>
        <family val="1"/>
        <charset val="186"/>
      </rPr>
      <t xml:space="preserve"> – gandrīz nulles enerģijas ēkas enerģijas patēriņš apkurei uz ēkas aprēķina platību, kWh/m</t>
    </r>
    <r>
      <rPr>
        <i/>
        <vertAlign val="superscript"/>
        <sz val="8"/>
        <rFont val="Times New Roman"/>
        <family val="1"/>
        <charset val="186"/>
      </rPr>
      <t>2</t>
    </r>
    <r>
      <rPr>
        <i/>
        <sz val="8"/>
        <rFont val="Times New Roman"/>
        <family val="1"/>
        <charset val="186"/>
      </rPr>
      <t xml:space="preserve"> – 45 kWh/m</t>
    </r>
    <r>
      <rPr>
        <i/>
        <vertAlign val="superscript"/>
        <sz val="8"/>
        <rFont val="Times New Roman"/>
        <family val="1"/>
        <charset val="186"/>
      </rPr>
      <t>2</t>
    </r>
    <r>
      <rPr>
        <i/>
        <sz val="8"/>
        <rFont val="Times New Roman"/>
        <family val="1"/>
        <charset val="186"/>
      </rPr>
      <t>;
F</t>
    </r>
    <r>
      <rPr>
        <i/>
        <vertAlign val="subscript"/>
        <sz val="8"/>
        <rFont val="Times New Roman"/>
        <family val="1"/>
        <charset val="186"/>
      </rPr>
      <t>normatīvs</t>
    </r>
    <r>
      <rPr>
        <i/>
        <sz val="8"/>
        <rFont val="Times New Roman"/>
        <family val="1"/>
        <charset val="186"/>
      </rPr>
      <t xml:space="preserve"> – CO</t>
    </r>
    <r>
      <rPr>
        <i/>
        <vertAlign val="subscript"/>
        <sz val="8"/>
        <rFont val="Times New Roman"/>
        <family val="1"/>
        <charset val="186"/>
      </rPr>
      <t>2</t>
    </r>
    <r>
      <rPr>
        <i/>
        <sz val="8"/>
        <rFont val="Times New Roman"/>
        <family val="1"/>
        <charset val="186"/>
      </rPr>
      <t xml:space="preserve"> emisijas faktors pirms projekta īstenošanas, saskaņā ar normatīvajiem aktiem par ēkas energoefektivitātes aprēķina metodi, t CO</t>
    </r>
    <r>
      <rPr>
        <i/>
        <vertAlign val="subscript"/>
        <sz val="8"/>
        <rFont val="Times New Roman"/>
        <family val="1"/>
        <charset val="186"/>
      </rPr>
      <t>2</t>
    </r>
    <r>
      <rPr>
        <i/>
        <sz val="8"/>
        <rFont val="Times New Roman"/>
        <family val="1"/>
        <charset val="186"/>
      </rPr>
      <t>/MWh. Tā kā projektā siltumenerģiju ražo no atjaunojamiem energoresursiem, tad aprēķinos pieņem siltumenerģijas no centralizētās siltumapgādes sistēmas aglekļa dioksīda emisijas faktoru – 0,1228 t CO</t>
    </r>
    <r>
      <rPr>
        <i/>
        <vertAlign val="subscript"/>
        <sz val="8"/>
        <rFont val="Times New Roman"/>
        <family val="1"/>
        <charset val="186"/>
      </rPr>
      <t>2</t>
    </r>
    <r>
      <rPr>
        <i/>
        <sz val="8"/>
        <rFont val="Times New Roman"/>
        <family val="1"/>
        <charset val="186"/>
      </rPr>
      <t xml:space="preserve"> ek./gadā.
</t>
    </r>
  </si>
  <si>
    <t>Kopējā saražotā siltumenerģija pārskata gadā, MWh</t>
  </si>
  <si>
    <t>Kopējā saražotā elektroenerģija pārskata gadā, MWh</t>
  </si>
  <si>
    <r>
      <t>Īpatnējais enerģijas patēriņš, kWh/m</t>
    </r>
    <r>
      <rPr>
        <vertAlign val="superscript"/>
        <sz val="12"/>
        <rFont val="Times New Roman"/>
        <family val="1"/>
        <charset val="186"/>
      </rPr>
      <t>2</t>
    </r>
    <r>
      <rPr>
        <sz val="12"/>
        <rFont val="Times New Roman"/>
        <family val="1"/>
        <charset val="186"/>
      </rPr>
      <t>*</t>
    </r>
  </si>
  <si>
    <t>Siltumenerģijas bilance, MWh</t>
  </si>
  <si>
    <t>Elektroenerģijas bilance, MWh</t>
  </si>
  <si>
    <t>elektroenerģijas patēriņš uzlādēm gadā, MWh</t>
  </si>
  <si>
    <r>
      <t>Siltumenerģijas patēriņš apkurei (kWh/m</t>
    </r>
    <r>
      <rPr>
        <b/>
        <vertAlign val="superscript"/>
        <sz val="12"/>
        <rFont val="Times New Roman"/>
        <family val="1"/>
        <charset val="186"/>
      </rPr>
      <t>2</t>
    </r>
    <r>
      <rPr>
        <b/>
        <sz val="12"/>
        <rFont val="Times New Roman"/>
        <family val="1"/>
        <charset val="186"/>
      </rPr>
      <t xml:space="preserve"> gadā):</t>
    </r>
  </si>
  <si>
    <t>2.4. Elektroenerģijas patēriņš apgaismojumam</t>
  </si>
  <si>
    <t>2.3. Elektroenerģijas patēriņš mehāniskajai ventilācijai, dzesēšanai</t>
  </si>
  <si>
    <r>
      <t>CO</t>
    </r>
    <r>
      <rPr>
        <vertAlign val="subscript"/>
        <sz val="12"/>
        <rFont val="Times New Roman"/>
        <family val="1"/>
        <charset val="186"/>
      </rPr>
      <t xml:space="preserve">2 </t>
    </r>
    <r>
      <rPr>
        <sz val="12"/>
        <rFont val="Times New Roman"/>
        <family val="1"/>
        <charset val="186"/>
      </rPr>
      <t>emisijas ierobežojums, t pārskata gadā ēkā</t>
    </r>
  </si>
  <si>
    <r>
      <t>CO</t>
    </r>
    <r>
      <rPr>
        <vertAlign val="subscript"/>
        <sz val="12"/>
        <rFont val="Times New Roman"/>
        <family val="1"/>
        <charset val="186"/>
      </rPr>
      <t>2</t>
    </r>
    <r>
      <rPr>
        <sz val="12"/>
        <rFont val="Times New Roman"/>
        <family val="1"/>
        <charset val="186"/>
      </rPr>
      <t xml:space="preserve"> emisijas pirms projekta*, t CO</t>
    </r>
    <r>
      <rPr>
        <vertAlign val="sub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</si>
  <si>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pēc projekta, t CO</t>
    </r>
    <r>
      <rPr>
        <vertAlign val="subscript"/>
        <sz val="12"/>
        <rFont val="Times New Roman"/>
        <family val="1"/>
        <charset val="186"/>
      </rPr>
      <t>2</t>
    </r>
  </si>
  <si>
    <r>
      <t>CO</t>
    </r>
    <r>
      <rPr>
        <vertAlign val="subscript"/>
        <sz val="12"/>
        <rFont val="Times New Roman"/>
        <family val="1"/>
        <charset val="186"/>
      </rPr>
      <t>2</t>
    </r>
    <r>
      <rPr>
        <sz val="12"/>
        <rFont val="Times New Roman"/>
        <family val="1"/>
        <charset val="186"/>
      </rPr>
      <t xml:space="preserve"> emisijas ierobežojums gadā, t CO</t>
    </r>
    <r>
      <rPr>
        <vertAlign val="subscript"/>
        <sz val="12"/>
        <rFont val="Times New Roman"/>
        <family val="1"/>
        <charset val="186"/>
      </rPr>
      <t>2</t>
    </r>
  </si>
  <si>
    <t>Finansējuma saņēmējs (parakstiesīgā amatpersona)         ____________________________</t>
  </si>
  <si>
    <t xml:space="preserve">            Datums ______________</t>
  </si>
  <si>
    <t>(amats, paraksts un tā atšifrējums)</t>
  </si>
  <si>
    <t>Piezīmes. Dokumenta rekvizītus "paraksts" un "datums" neaizpilda, ja elektroniskais dokuments ir sagatavots atbilstoši normatīvajiem aktiem par elektronisko dokumentu noformēšanu.
Pārskats jāaizpilda elektroniskās monitoringa sistēmas tīmekļvietnē un jāiesniedz izdrukātā un parakstītā veidā vai elektroniski ar elektronisko parakstu.</t>
  </si>
  <si>
    <r>
      <rPr>
        <b/>
        <sz val="10"/>
        <rFont val="Times New Roman"/>
        <family val="1"/>
        <charset val="186"/>
      </rPr>
      <t xml:space="preserve">Apliecinu, ka:
- </t>
    </r>
    <r>
      <rPr>
        <sz val="10"/>
        <rFont val="Times New Roman"/>
        <family val="1"/>
        <charset val="186"/>
      </rPr>
      <t>visa šajā progresa pārskatā un tā pielikumos sniegtā Projekta rezultātu monitoringa informācija ir patiesa un faktiem atbilstoša. Tā attēlo Projekta monitoringa rezultātus pārskata periodā saskaņā ar Līgumu par projekta īstenošanu.
- par Emisijas kvotu izsolīšanas instrumenta finansētajām attiecināmajām izmaksām nav saņemtas vai Finansējuma saņēmējs nepretendē saņemt līdzfinansējumu citu finansējuma programmu ietvaros no citiem finanšu instrumentiem, tai skaitā Eiropas Savienības vai ārvalstu finanšu palīdzības līdzekļiem.
- Finansējuma saņēmējs nav nonācis finansiālās grūtībās un pret to nav vērsta prasība par līdzekļu atgūšanu no citām valsts atbalsta programmām saskaņā ar iepriekšēju Eiropas Komisijas vai valsts atbalsta programmu apsaimniekotāja lēmumu, ar ko atbalsts tiek atzīts par nelikumīgu un nesaderīgu ar kopējo tirgu.
- pamatlīdzekļi, kas radīti vai iepirkti izmantojot finanšu instrumenta finansējumu, atrodas Projekta īstenošanas vietā, nav atsavināti vai citādi norakstīti pēc atbalsta saņemšanas, izņemot nolietojuma gadījumā.
- īstenotā Projekta ietvaros radītās vērtības un rezultāti tiek izmantoti saskaņā ar projekta iesniegumā minētajiem mērķiem.
- izmanto augstas efektivitātes gaisa kondicionēšanas sistēmu, kas nodrošina ne mazāk kā 75 % ventilācijas siltuma zudumu atgūšanu apkures periodā.
- izmanto viedās vadības un kontroles risinājumus vismaz apgaismojuma elektroenerģijas patēriņa vadībai un kontrolei, ievērojot prasības iekštelpu gaisa kvalitātei.
- Projekta ietvaros uzstādītās tehnoloģijas ir redzamas no publiski pieejama punkta un ka projekta īstenošanas vietā publiski pieejamā vietā ir izvietots tehnoloģiju un tās darbību demonstrējošs stends vai ekspozīcija ar tehnoloģijas aktīvajiem datiem.</t>
    </r>
  </si>
  <si>
    <t>Pārskata sagatavotājs/ datu apkopotājs</t>
  </si>
  <si>
    <r>
      <t>Kopējā apsildāmā platība*, m</t>
    </r>
    <r>
      <rPr>
        <vertAlign val="superscript"/>
        <sz val="12"/>
        <rFont val="Times New Roman"/>
        <family val="1"/>
        <charset val="186"/>
      </rPr>
      <t>2</t>
    </r>
  </si>
  <si>
    <r>
      <t>kWh/m</t>
    </r>
    <r>
      <rPr>
        <vertAlign val="superscript"/>
        <sz val="12"/>
        <rFont val="Times New Roman"/>
        <family val="1"/>
        <charset val="186"/>
      </rPr>
      <t>2</t>
    </r>
    <r>
      <rPr>
        <sz val="12"/>
        <rFont val="Times New Roman"/>
        <family val="1"/>
        <charset val="186"/>
      </rPr>
      <t xml:space="preserve"> gadā</t>
    </r>
  </si>
  <si>
    <r>
      <t>līgumā noteiktais enerģijas patēriņš kWh/m</t>
    </r>
    <r>
      <rPr>
        <vertAlign val="superscript"/>
        <sz val="11"/>
        <rFont val="Times New Roman"/>
        <family val="1"/>
        <charset val="186"/>
      </rPr>
      <t>2</t>
    </r>
    <r>
      <rPr>
        <sz val="11"/>
        <rFont val="Times New Roman"/>
        <family val="1"/>
        <charset val="186"/>
      </rPr>
      <t xml:space="preserve"> gadā</t>
    </r>
  </si>
  <si>
    <r>
      <t>CO</t>
    </r>
    <r>
      <rPr>
        <vertAlign val="subscript"/>
        <sz val="12"/>
        <rFont val="Times New Roman"/>
        <family val="1"/>
        <charset val="186"/>
      </rPr>
      <t>2</t>
    </r>
    <r>
      <rPr>
        <sz val="12"/>
        <rFont val="Times New Roman"/>
        <family val="1"/>
        <charset val="186"/>
      </rPr>
      <t xml:space="preserve"> emisijas apjoms, t</t>
    </r>
  </si>
  <si>
    <r>
      <t>CO</t>
    </r>
    <r>
      <rPr>
        <vertAlign val="subscript"/>
        <sz val="12"/>
        <rFont val="Times New Roman"/>
        <family val="1"/>
        <charset val="186"/>
      </rPr>
      <t>2</t>
    </r>
    <r>
      <rPr>
        <sz val="12"/>
        <rFont val="Times New Roman"/>
        <family val="1"/>
        <charset val="186"/>
      </rPr>
      <t xml:space="preserve"> emisijas faktors: </t>
    </r>
  </si>
  <si>
    <t>Piezīmes. *Ja ēkā, kurā tiek veiktas Pprojekta aktivitātes, telpas vidējais augstums pārsniedz 3,5 metrus, enerģijas patēriņu apkurei uz ēkas aprēķina platību (kWh/m2 gadā) pārrēķina saskaņā ar MK noteikumu Nr.  418 1. pielikuma 3. punktu</t>
  </si>
  <si>
    <r>
      <t>Īpatnējais enerģijas patēriņš, kWh/m</t>
    </r>
    <r>
      <rPr>
        <vertAlign val="superscript"/>
        <sz val="12"/>
        <rFont val="Times New Roman"/>
        <family val="1"/>
        <charset val="186"/>
      </rPr>
      <t>2</t>
    </r>
    <r>
      <rPr>
        <sz val="12"/>
        <rFont val="Times New Roman"/>
        <family val="1"/>
        <charset val="186"/>
      </rPr>
      <t>**</t>
    </r>
  </si>
  <si>
    <r>
      <t>**Aprēķina, dalot kopējo enerģijas patēriņu ar 1.1. tabulas 5. kolonnu ( kWh/m</t>
    </r>
    <r>
      <rPr>
        <i/>
        <vertAlign val="superscript"/>
        <sz val="8"/>
        <rFont val="Times New Roman"/>
        <family val="1"/>
        <charset val="186"/>
      </rPr>
      <t>2</t>
    </r>
    <r>
      <rPr>
        <i/>
        <sz val="8"/>
        <rFont val="Times New Roman"/>
        <family val="1"/>
        <charset val="186"/>
      </rPr>
      <t>).</t>
    </r>
  </si>
  <si>
    <t>2.6. Elektroenerģijas patēriņš iekārtās*</t>
  </si>
  <si>
    <t>Piezīmes. *Norāda elektrības patēriņu iekārtās, kas nav saistīts ar ēkas inzeniertehniskajām sistēmām, stendos, citās tehnoloģijās un nav uzrādīts 2.3. - 2.5. tabulās un neieskaitot elektrības patēriņu automašīnu uzlādēm.</t>
  </si>
  <si>
    <t>Piezīme. *Lūdzam norādīt veiktos publicitātes un demonstrēšanas pasākumus saskaņā ar Ministru kabineta noteikumu Nr. 418 58. un 59. punktiem</t>
  </si>
  <si>
    <t>Ainaži</t>
  </si>
  <si>
    <t>Alūksne</t>
  </si>
  <si>
    <t>Daugavpils</t>
  </si>
  <si>
    <t>Dobele</t>
  </si>
  <si>
    <t>Liepāja</t>
  </si>
  <si>
    <t>Mērsrags</t>
  </si>
  <si>
    <t>Priekuļi</t>
  </si>
  <si>
    <t>Rīga</t>
  </si>
  <si>
    <t>Stende</t>
  </si>
  <si>
    <t>Zīlāni</t>
  </si>
  <si>
    <t>normatīvais</t>
  </si>
  <si>
    <t>apkures dienas gadā</t>
  </si>
  <si>
    <t>LBN 003-15</t>
  </si>
  <si>
    <t xml:space="preserve">normatīvais apkures dienu skaits (LBN 003-15 stacijas): </t>
  </si>
  <si>
    <t xml:space="preserve">normatīvā āra temperatūra (LBN 003-15 stacijas): </t>
  </si>
  <si>
    <t xml:space="preserve">novērojuma stacja (LBN 003-15): </t>
  </si>
  <si>
    <r>
      <t>*** Kopējo siltumenerģijas patēriņu apkurei koriģē saskaņā ar šādu formulu: Q=Q</t>
    </r>
    <r>
      <rPr>
        <i/>
        <vertAlign val="subscript"/>
        <sz val="8"/>
        <rFont val="Times New Roman"/>
        <family val="1"/>
        <charset val="186"/>
      </rPr>
      <t>1</t>
    </r>
    <r>
      <rPr>
        <i/>
        <sz val="8"/>
        <rFont val="Times New Roman"/>
        <family val="1"/>
        <charset val="186"/>
      </rPr>
      <t>×(D</t>
    </r>
    <r>
      <rPr>
        <i/>
        <vertAlign val="subscript"/>
        <sz val="8"/>
        <rFont val="Times New Roman"/>
        <family val="1"/>
        <charset val="186"/>
      </rPr>
      <t>napk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2</t>
    </r>
    <r>
      <rPr>
        <i/>
        <sz val="8"/>
        <rFont val="Times New Roman"/>
        <family val="1"/>
        <charset val="186"/>
      </rPr>
      <t>))/(D</t>
    </r>
    <r>
      <rPr>
        <i/>
        <vertAlign val="subscript"/>
        <sz val="8"/>
        <rFont val="Times New Roman"/>
        <family val="1"/>
        <charset val="186"/>
      </rPr>
      <t>apk</t>
    </r>
    <r>
      <rPr>
        <i/>
        <sz val="8"/>
        <rFont val="Times New Roman"/>
        <family val="1"/>
        <charset val="186"/>
      </rPr>
      <t>×(T</t>
    </r>
    <r>
      <rPr>
        <i/>
        <vertAlign val="subscript"/>
        <sz val="8"/>
        <rFont val="Times New Roman"/>
        <family val="1"/>
        <charset val="186"/>
      </rPr>
      <t>1</t>
    </r>
    <r>
      <rPr>
        <i/>
        <sz val="8"/>
        <rFont val="Times New Roman"/>
        <family val="1"/>
        <charset val="186"/>
      </rPr>
      <t>-T</t>
    </r>
    <r>
      <rPr>
        <i/>
        <vertAlign val="subscript"/>
        <sz val="8"/>
        <rFont val="Times New Roman"/>
        <family val="1"/>
        <charset val="186"/>
      </rPr>
      <t>3</t>
    </r>
    <r>
      <rPr>
        <i/>
        <sz val="8"/>
        <rFont val="Times New Roman"/>
        <family val="1"/>
        <charset val="186"/>
      </rPr>
      <t>) )
kur:
Q – koriģētais enerģijas patēriņš (kWh)
Q</t>
    </r>
    <r>
      <rPr>
        <i/>
        <vertAlign val="subscript"/>
        <sz val="8"/>
        <rFont val="Times New Roman"/>
        <family val="1"/>
        <charset val="186"/>
      </rPr>
      <t>1</t>
    </r>
    <r>
      <rPr>
        <i/>
        <sz val="8"/>
        <rFont val="Times New Roman"/>
        <family val="1"/>
        <charset val="186"/>
      </rPr>
      <t xml:space="preserve"> – enerģijas patēriņš novērtēšanas periodā (kWh)
D</t>
    </r>
    <r>
      <rPr>
        <i/>
        <vertAlign val="subscript"/>
        <sz val="8"/>
        <rFont val="Times New Roman"/>
        <family val="1"/>
        <charset val="186"/>
      </rPr>
      <t>napk</t>
    </r>
    <r>
      <rPr>
        <i/>
        <sz val="8"/>
        <rFont val="Times New Roman"/>
        <family val="1"/>
        <charset val="186"/>
      </rPr>
      <t xml:space="preserve"> – ēkas energoefektivitātes rādītāju aprēķinā norādītās metereoloģiskās stacijas normatīvais apkures dienu skaits saskaņā ar Ministru kabineta 2015.gada 30.jūnija noteikumiem Nr.338 “Noteikumi par Latvijas būvnormatīvu LBN 003-15 “Būvklimatoloģija””
D</t>
    </r>
    <r>
      <rPr>
        <i/>
        <vertAlign val="subscript"/>
        <sz val="8"/>
        <rFont val="Times New Roman"/>
        <family val="1"/>
        <charset val="186"/>
      </rPr>
      <t>apk</t>
    </r>
    <r>
      <rPr>
        <i/>
        <sz val="8"/>
        <rFont val="Times New Roman"/>
        <family val="1"/>
        <charset val="186"/>
      </rPr>
      <t xml:space="preserve"> – apkures dienu skaits novērtēšanas periodā
T</t>
    </r>
    <r>
      <rPr>
        <i/>
        <vertAlign val="subscript"/>
        <sz val="8"/>
        <rFont val="Times New Roman"/>
        <family val="1"/>
        <charset val="186"/>
      </rPr>
      <t>1</t>
    </r>
    <r>
      <rPr>
        <i/>
        <sz val="8"/>
        <rFont val="Times New Roman"/>
        <family val="1"/>
        <charset val="186"/>
      </rPr>
      <t xml:space="preserve"> – iekštelpu temperatūra novērtēšanas periodā (°C)
T</t>
    </r>
    <r>
      <rPr>
        <i/>
        <vertAlign val="subscript"/>
        <sz val="8"/>
        <rFont val="Times New Roman"/>
        <family val="1"/>
        <charset val="186"/>
      </rPr>
      <t>2</t>
    </r>
    <r>
      <rPr>
        <i/>
        <sz val="8"/>
        <rFont val="Times New Roman"/>
        <family val="1"/>
        <charset val="186"/>
      </rPr>
      <t xml:space="preserve"> – ēkas energoefektivitātes rādītāju aprēķinā norādītās metereoloģiskās stacijas vidējā ārgaisa temperatūra saskaņā ar Ministru kabineta 2015.gada 30.jūnija noteikumu Nr.338 “Noteikumi par Latvijas būvnormatīvu LBN 003-15 “Būvklimatoloģija”"” (°C)
T</t>
    </r>
    <r>
      <rPr>
        <i/>
        <vertAlign val="subscript"/>
        <sz val="8"/>
        <rFont val="Times New Roman"/>
        <family val="1"/>
        <charset val="186"/>
      </rPr>
      <t>3</t>
    </r>
    <r>
      <rPr>
        <i/>
        <sz val="8"/>
        <rFont val="Times New Roman"/>
        <family val="1"/>
        <charset val="186"/>
      </rPr>
      <t xml:space="preserve"> – faktiskā vidējā ārgaisa temperatūra novērtēšanas periodā (°C) (izmanto datus no ēkas energoefektivitātes rādītāju aprēķinā norādītās metereoloģiskās stacijas par janvāri, februāri, martu, aprīli, oktobri, novembri un decembri)</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</si>
</sst>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0"/>
    <numFmt numFmtId="166" formatCode="0.000"/>
    <numFmt numFmtId="167" formatCode="#,##0.000_ ;[Red]\-#,##0.000\ "/>
    <numFmt numFmtId="168" formatCode="0.0000"/>
    <numFmt numFmtId="169" formatCode="0.0"/>
    <numFmt numFmtId="170" formatCode="#,##0.0"/>
  </numFmts>
  <fonts count="44" x14ac:knownFonts="1">
    <font>
      <sz val="11"/>
      <color theme="1"/>
      <name val="Calibri"/>
      <family val="2"/>
      <charset val="186"/>
      <scheme val="minor"/>
    </font>
    <font>
      <sz val="12"/>
      <color theme="1"/>
      <name val="Times New Roman"/>
      <family val="2"/>
      <charset val="186"/>
    </font>
    <font>
      <sz val="11"/>
      <color theme="1"/>
      <name val="Calibri"/>
      <family val="2"/>
      <charset val="186"/>
      <scheme val="minor"/>
    </font>
    <font>
      <sz val="8"/>
      <name val="Times New Roman"/>
      <family val="1"/>
      <charset val="186"/>
    </font>
    <font>
      <sz val="12"/>
      <name val="Times New Roman"/>
      <family val="1"/>
      <charset val="186"/>
    </font>
    <font>
      <b/>
      <sz val="12"/>
      <name val="Times New Roman"/>
      <family val="1"/>
      <charset val="186"/>
    </font>
    <font>
      <sz val="11"/>
      <color indexed="9"/>
      <name val="Calibri"/>
      <family val="2"/>
      <charset val="186"/>
    </font>
    <font>
      <sz val="11"/>
      <color indexed="8"/>
      <name val="Calibri"/>
      <family val="2"/>
      <charset val="186"/>
    </font>
    <font>
      <b/>
      <sz val="11"/>
      <color indexed="52"/>
      <name val="Calibri"/>
      <family val="2"/>
      <charset val="186"/>
    </font>
    <font>
      <sz val="11"/>
      <color indexed="10"/>
      <name val="Calibri"/>
      <family val="2"/>
      <charset val="186"/>
    </font>
    <font>
      <sz val="10"/>
      <name val="Arial"/>
      <family val="2"/>
      <charset val="186"/>
    </font>
    <font>
      <sz val="11"/>
      <color indexed="62"/>
      <name val="Calibri"/>
      <family val="2"/>
      <charset val="186"/>
    </font>
    <font>
      <b/>
      <sz val="11"/>
      <color indexed="63"/>
      <name val="Calibri"/>
      <family val="2"/>
      <charset val="186"/>
    </font>
    <font>
      <b/>
      <sz val="11"/>
      <color indexed="8"/>
      <name val="Calibri"/>
      <family val="2"/>
      <charset val="186"/>
    </font>
    <font>
      <sz val="11"/>
      <color indexed="17"/>
      <name val="Calibri"/>
      <family val="2"/>
      <charset val="186"/>
    </font>
    <font>
      <sz val="11"/>
      <color indexed="60"/>
      <name val="Calibri"/>
      <family val="2"/>
      <charset val="186"/>
    </font>
    <font>
      <b/>
      <sz val="18"/>
      <color indexed="56"/>
      <name val="Cambria"/>
      <family val="2"/>
      <charset val="186"/>
    </font>
    <font>
      <i/>
      <sz val="11"/>
      <color indexed="23"/>
      <name val="Calibri"/>
      <family val="2"/>
      <charset val="186"/>
    </font>
    <font>
      <b/>
      <sz val="11"/>
      <color indexed="9"/>
      <name val="Calibri"/>
      <family val="2"/>
      <charset val="186"/>
    </font>
    <font>
      <sz val="11"/>
      <color indexed="52"/>
      <name val="Calibri"/>
      <family val="2"/>
      <charset val="186"/>
    </font>
    <font>
      <sz val="11"/>
      <color indexed="20"/>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name val="Times New Roman"/>
      <family val="1"/>
      <charset val="186"/>
    </font>
    <font>
      <b/>
      <sz val="11"/>
      <name val="Times New Roman"/>
      <family val="1"/>
      <charset val="186"/>
    </font>
    <font>
      <b/>
      <sz val="16"/>
      <name val="Times New Roman"/>
      <family val="1"/>
      <charset val="186"/>
    </font>
    <font>
      <i/>
      <sz val="11"/>
      <name val="Times New Roman"/>
      <family val="1"/>
      <charset val="186"/>
    </font>
    <font>
      <sz val="11"/>
      <name val="Calibri"/>
      <family val="2"/>
      <charset val="186"/>
      <scheme val="minor"/>
    </font>
    <font>
      <b/>
      <vertAlign val="subscript"/>
      <sz val="12"/>
      <name val="Times New Roman"/>
      <family val="1"/>
      <charset val="186"/>
    </font>
    <font>
      <vertAlign val="subscript"/>
      <sz val="12"/>
      <name val="Times New Roman"/>
      <family val="1"/>
      <charset val="186"/>
    </font>
    <font>
      <vertAlign val="superscript"/>
      <sz val="12"/>
      <name val="Times New Roman"/>
      <family val="1"/>
      <charset val="186"/>
    </font>
    <font>
      <b/>
      <vertAlign val="superscript"/>
      <sz val="12"/>
      <name val="Times New Roman"/>
      <family val="1"/>
      <charset val="186"/>
    </font>
    <font>
      <i/>
      <sz val="8"/>
      <name val="Times New Roman"/>
      <family val="1"/>
      <charset val="186"/>
    </font>
    <font>
      <i/>
      <vertAlign val="superscript"/>
      <sz val="8"/>
      <name val="Times New Roman"/>
      <family val="1"/>
      <charset val="186"/>
    </font>
    <font>
      <i/>
      <vertAlign val="subscript"/>
      <sz val="8"/>
      <name val="Times New Roman"/>
      <family val="1"/>
      <charset val="186"/>
    </font>
    <font>
      <sz val="10"/>
      <name val="Times New Roman"/>
      <family val="1"/>
      <charset val="186"/>
    </font>
    <font>
      <b/>
      <sz val="10"/>
      <name val="Times New Roman"/>
      <family val="1"/>
      <charset val="186"/>
    </font>
    <font>
      <sz val="10"/>
      <name val="Times New Roman"/>
      <family val="1"/>
    </font>
    <font>
      <sz val="10"/>
      <color theme="0" tint="-0.499984740745262"/>
      <name val="Times New Roman"/>
      <family val="1"/>
    </font>
    <font>
      <vertAlign val="superscript"/>
      <sz val="11"/>
      <name val="Times New Roman"/>
      <family val="1"/>
      <charset val="186"/>
    </font>
    <font>
      <sz val="10"/>
      <name val="Arial"/>
      <family val="2"/>
      <charset val="186"/>
    </font>
    <font>
      <b/>
      <sz val="11"/>
      <color theme="7" tint="0.79998168889431442"/>
      <name val="Times New Roman"/>
      <family val="1"/>
      <charset val="186"/>
    </font>
    <font>
      <sz val="11"/>
      <color theme="7" tint="0.79998168889431442"/>
      <name val="Times New Roman"/>
      <family val="1"/>
      <charset val="186"/>
    </font>
  </fonts>
  <fills count="2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43"/>
      </patternFill>
    </fill>
    <fill>
      <patternFill patternType="solid">
        <fgColor indexed="55"/>
      </patternFill>
    </fill>
    <fill>
      <patternFill patternType="solid">
        <fgColor indexed="26"/>
      </patternFill>
    </fill>
    <fill>
      <patternFill patternType="solid">
        <fgColor theme="6" tint="0.79998168889431442"/>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diagonal/>
    </border>
  </borders>
  <cellStyleXfs count="52">
    <xf numFmtId="0" fontId="0" fillId="0" borderId="0"/>
    <xf numFmtId="9" fontId="2"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9"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3"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8" fillId="22" borderId="14" applyNumberFormat="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1" borderId="14" applyNumberFormat="0" applyAlignment="0" applyProtection="0"/>
    <xf numFmtId="0" fontId="12" fillId="22" borderId="15" applyNumberFormat="0" applyAlignment="0" applyProtection="0"/>
    <xf numFmtId="0" fontId="13" fillId="0" borderId="16" applyNumberFormat="0" applyFill="0" applyAlignment="0" applyProtection="0"/>
    <xf numFmtId="0" fontId="14" fillId="8" borderId="0" applyNumberFormat="0" applyBorder="0" applyAlignment="0" applyProtection="0"/>
    <xf numFmtId="0" fontId="15" fillId="23" borderId="0" applyNumberFormat="0" applyBorder="0" applyAlignment="0" applyProtection="0"/>
    <xf numFmtId="0" fontId="10" fillId="0" borderId="0"/>
    <xf numFmtId="0" fontId="10" fillId="0" borderId="0"/>
    <xf numFmtId="0" fontId="10" fillId="0" borderId="0"/>
    <xf numFmtId="0" fontId="2" fillId="0" borderId="0"/>
    <xf numFmtId="0" fontId="2" fillId="0" borderId="0"/>
    <xf numFmtId="0" fontId="1" fillId="0" borderId="0"/>
    <xf numFmtId="0" fontId="16" fillId="0" borderId="0" applyNumberFormat="0" applyFill="0" applyBorder="0" applyAlignment="0" applyProtection="0"/>
    <xf numFmtId="0" fontId="17" fillId="0" borderId="0" applyNumberFormat="0" applyFill="0" applyBorder="0" applyAlignment="0" applyProtection="0"/>
    <xf numFmtId="0" fontId="18" fillId="24" borderId="17" applyNumberFormat="0" applyAlignment="0" applyProtection="0"/>
    <xf numFmtId="9" fontId="10" fillId="0" borderId="0" applyFont="0" applyFill="0" applyBorder="0" applyAlignment="0" applyProtection="0"/>
    <xf numFmtId="0" fontId="10" fillId="25" borderId="18" applyNumberFormat="0" applyFont="0" applyAlignment="0" applyProtection="0"/>
    <xf numFmtId="0" fontId="19" fillId="0" borderId="19" applyNumberFormat="0" applyFill="0" applyAlignment="0" applyProtection="0"/>
    <xf numFmtId="0" fontId="20" fillId="7" borderId="0" applyNumberFormat="0" applyBorder="0" applyAlignment="0" applyProtection="0"/>
    <xf numFmtId="0" fontId="21" fillId="0" borderId="20"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41" fillId="0" borderId="0"/>
  </cellStyleXfs>
  <cellXfs count="110">
    <xf numFmtId="0" fontId="0" fillId="0" borderId="0" xfId="0"/>
    <xf numFmtId="0" fontId="3" fillId="0" borderId="0" xfId="0" applyFont="1"/>
    <xf numFmtId="0" fontId="5" fillId="0" borderId="0" xfId="0" applyFont="1" applyBorder="1" applyAlignment="1">
      <alignment horizontal="center" vertical="center" wrapText="1"/>
    </xf>
    <xf numFmtId="0" fontId="5" fillId="0" borderId="0" xfId="0" applyFont="1"/>
    <xf numFmtId="0" fontId="24" fillId="0" borderId="0" xfId="0" applyFont="1"/>
    <xf numFmtId="0" fontId="24" fillId="0" borderId="0" xfId="0" applyFont="1" applyAlignment="1">
      <alignment horizontal="right"/>
    </xf>
    <xf numFmtId="0" fontId="5" fillId="0" borderId="0" xfId="0" applyFont="1" applyAlignment="1">
      <alignment horizontal="left" vertical="center"/>
    </xf>
    <xf numFmtId="0" fontId="5" fillId="0" borderId="0" xfId="0" applyFont="1" applyAlignment="1">
      <alignment vertical="center"/>
    </xf>
    <xf numFmtId="0" fontId="4" fillId="0" borderId="0" xfId="0" applyFont="1"/>
    <xf numFmtId="0" fontId="27" fillId="2" borderId="0" xfId="0" applyFont="1" applyFill="1" applyAlignment="1">
      <alignment vertical="center"/>
    </xf>
    <xf numFmtId="0" fontId="5" fillId="2" borderId="0" xfId="0" applyFont="1" applyFill="1" applyBorder="1" applyAlignment="1">
      <alignment horizontal="left" vertical="center" wrapText="1"/>
    </xf>
    <xf numFmtId="9" fontId="5" fillId="0" borderId="0" xfId="1" applyFont="1" applyBorder="1" applyAlignment="1">
      <alignment horizontal="center" vertical="center" wrapText="1"/>
    </xf>
    <xf numFmtId="0" fontId="24" fillId="0" borderId="0" xfId="0" applyFont="1" applyAlignment="1">
      <alignment horizontal="center"/>
    </xf>
    <xf numFmtId="0" fontId="33" fillId="0" borderId="0" xfId="0" applyFont="1" applyAlignment="1">
      <alignment vertical="center"/>
    </xf>
    <xf numFmtId="0" fontId="3" fillId="2" borderId="0" xfId="0" applyFont="1" applyFill="1" applyBorder="1" applyAlignment="1">
      <alignment vertical="center" wrapText="1"/>
    </xf>
    <xf numFmtId="2" fontId="3" fillId="0" borderId="0" xfId="0" applyNumberFormat="1" applyFont="1" applyBorder="1" applyAlignment="1">
      <alignment horizontal="right" vertical="center" wrapText="1"/>
    </xf>
    <xf numFmtId="0" fontId="33" fillId="2" borderId="0" xfId="0" applyFont="1" applyFill="1" applyAlignment="1">
      <alignment vertical="center"/>
    </xf>
    <xf numFmtId="0" fontId="4" fillId="0" borderId="6" xfId="0" applyFont="1" applyBorder="1" applyAlignment="1">
      <alignment vertical="center" wrapText="1"/>
    </xf>
    <xf numFmtId="0" fontId="24" fillId="0" borderId="0" xfId="0" applyFont="1" applyFill="1"/>
    <xf numFmtId="166" fontId="4" fillId="0" borderId="6" xfId="0" applyNumberFormat="1" applyFont="1" applyBorder="1" applyAlignment="1">
      <alignment horizontal="right" vertical="center" wrapText="1"/>
    </xf>
    <xf numFmtId="165" fontId="4" fillId="0" borderId="6" xfId="0" applyNumberFormat="1" applyFont="1" applyBorder="1" applyAlignment="1">
      <alignment horizontal="right" vertical="center" wrapText="1"/>
    </xf>
    <xf numFmtId="165" fontId="4" fillId="2" borderId="6" xfId="0" applyNumberFormat="1" applyFont="1" applyFill="1" applyBorder="1" applyAlignment="1">
      <alignment horizontal="right" vertical="center" wrapText="1"/>
    </xf>
    <xf numFmtId="165" fontId="4" fillId="3" borderId="6" xfId="0" applyNumberFormat="1" applyFont="1" applyFill="1" applyBorder="1" applyAlignment="1">
      <alignment horizontal="justify" vertical="center" wrapText="1"/>
    </xf>
    <xf numFmtId="165" fontId="5" fillId="0" borderId="6" xfId="0" applyNumberFormat="1" applyFont="1" applyBorder="1" applyAlignment="1">
      <alignment horizontal="right" vertical="center" wrapText="1"/>
    </xf>
    <xf numFmtId="165" fontId="4" fillId="3" borderId="6" xfId="0" applyNumberFormat="1" applyFont="1" applyFill="1" applyBorder="1" applyAlignment="1">
      <alignment horizontal="right" vertical="center" wrapText="1"/>
    </xf>
    <xf numFmtId="3" fontId="4" fillId="3" borderId="6" xfId="0" applyNumberFormat="1" applyFont="1" applyFill="1" applyBorder="1" applyAlignment="1">
      <alignment horizontal="justify" vertical="center" wrapText="1"/>
    </xf>
    <xf numFmtId="0" fontId="33" fillId="2" borderId="0" xfId="0" applyFont="1" applyFill="1" applyAlignment="1">
      <alignment horizontal="left" vertical="top" wrapText="1"/>
    </xf>
    <xf numFmtId="0" fontId="5" fillId="0" borderId="0" xfId="0" applyFont="1" applyAlignment="1">
      <alignment horizontal="left" vertical="center"/>
    </xf>
    <xf numFmtId="165" fontId="5" fillId="2" borderId="6" xfId="0" applyNumberFormat="1" applyFont="1" applyFill="1" applyBorder="1" applyAlignment="1">
      <alignment horizontal="right" vertical="center" wrapText="1"/>
    </xf>
    <xf numFmtId="169" fontId="4" fillId="0" borderId="6"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0" fontId="36" fillId="2" borderId="0" xfId="0" applyFont="1" applyFill="1" applyAlignment="1">
      <alignment horizontal="left" vertical="top" wrapText="1"/>
    </xf>
    <xf numFmtId="0" fontId="36" fillId="0" borderId="0" xfId="0" applyFont="1" applyFill="1" applyAlignment="1">
      <alignment vertical="center"/>
    </xf>
    <xf numFmtId="0" fontId="38" fillId="0" borderId="0" xfId="0" applyFont="1" applyFill="1" applyBorder="1" applyAlignment="1" applyProtection="1">
      <alignment vertical="center"/>
      <protection hidden="1"/>
    </xf>
    <xf numFmtId="0" fontId="39" fillId="0" borderId="0" xfId="0" applyFont="1" applyFill="1" applyBorder="1" applyAlignment="1" applyProtection="1">
      <alignment horizontal="center" vertical="center"/>
      <protection hidden="1"/>
    </xf>
    <xf numFmtId="0" fontId="4" fillId="26" borderId="6" xfId="0" applyFont="1" applyFill="1" applyBorder="1" applyAlignment="1">
      <alignment horizontal="center" vertical="center" textRotation="90" wrapText="1"/>
    </xf>
    <xf numFmtId="0" fontId="4" fillId="26" borderId="6" xfId="0" applyFont="1" applyFill="1" applyBorder="1" applyAlignment="1">
      <alignment horizontal="center" vertical="center" wrapText="1"/>
    </xf>
    <xf numFmtId="0" fontId="5"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165" fontId="4" fillId="2" borderId="6" xfId="0" applyNumberFormat="1" applyFont="1" applyFill="1" applyBorder="1" applyAlignment="1">
      <alignment horizontal="right" vertical="center" wrapText="1"/>
    </xf>
    <xf numFmtId="0" fontId="42" fillId="0" borderId="6" xfId="0" applyFont="1" applyBorder="1"/>
    <xf numFmtId="0" fontId="43" fillId="0" borderId="6" xfId="0" applyFont="1" applyBorder="1"/>
    <xf numFmtId="0" fontId="4" fillId="2" borderId="6" xfId="0" applyFont="1" applyFill="1" applyBorder="1" applyAlignment="1">
      <alignment horizontal="center"/>
    </xf>
    <xf numFmtId="0" fontId="24" fillId="0" borderId="23" xfId="0" applyFont="1" applyBorder="1" applyAlignment="1">
      <alignment horizontal="left"/>
    </xf>
    <xf numFmtId="0" fontId="24" fillId="0" borderId="25" xfId="0" applyFont="1" applyBorder="1" applyAlignment="1">
      <alignment horizontal="left"/>
    </xf>
    <xf numFmtId="0" fontId="24" fillId="0" borderId="24" xfId="0" applyFont="1" applyBorder="1" applyAlignment="1">
      <alignment horizontal="left"/>
    </xf>
    <xf numFmtId="0" fontId="5" fillId="26" borderId="6" xfId="0" applyFont="1" applyFill="1" applyBorder="1" applyAlignment="1">
      <alignment horizontal="center" vertical="center" wrapText="1"/>
    </xf>
    <xf numFmtId="0" fontId="3" fillId="26" borderId="6" xfId="0" applyFont="1" applyFill="1" applyBorder="1" applyAlignment="1">
      <alignment horizontal="center" vertical="center" wrapText="1"/>
    </xf>
    <xf numFmtId="0" fontId="3" fillId="26" borderId="6" xfId="0" applyFont="1" applyFill="1" applyBorder="1" applyAlignment="1">
      <alignment horizontal="center" vertical="center" textRotation="90" wrapText="1"/>
    </xf>
    <xf numFmtId="0" fontId="4" fillId="26" borderId="6" xfId="0" applyFont="1" applyFill="1" applyBorder="1" applyAlignment="1">
      <alignment horizontal="left" vertical="center" wrapText="1"/>
    </xf>
    <xf numFmtId="165" fontId="5" fillId="2" borderId="6" xfId="0" applyNumberFormat="1" applyFont="1" applyFill="1" applyBorder="1" applyAlignment="1">
      <alignment horizontal="right" vertical="center" wrapText="1"/>
    </xf>
    <xf numFmtId="165" fontId="4" fillId="2" borderId="6" xfId="0" applyNumberFormat="1" applyFont="1" applyFill="1" applyBorder="1" applyAlignment="1">
      <alignment horizontal="right" vertical="center" wrapText="1"/>
    </xf>
    <xf numFmtId="0" fontId="5" fillId="26" borderId="6" xfId="0" applyFont="1" applyFill="1" applyBorder="1" applyAlignment="1">
      <alignment horizontal="justify" vertical="center" wrapText="1"/>
    </xf>
    <xf numFmtId="0" fontId="33" fillId="2" borderId="0" xfId="0" applyFont="1" applyFill="1" applyAlignment="1">
      <alignment horizontal="left" vertical="top" wrapText="1"/>
    </xf>
    <xf numFmtId="0" fontId="4" fillId="26" borderId="6" xfId="0" applyFont="1" applyFill="1" applyBorder="1" applyAlignment="1">
      <alignment horizontal="center" vertical="center" wrapText="1"/>
    </xf>
    <xf numFmtId="0" fontId="5" fillId="0" borderId="6" xfId="0" applyFont="1" applyBorder="1" applyAlignment="1">
      <alignment horizontal="center"/>
    </xf>
    <xf numFmtId="168" fontId="24" fillId="0" borderId="23" xfId="0" applyNumberFormat="1" applyFont="1" applyBorder="1" applyAlignment="1">
      <alignment horizontal="left"/>
    </xf>
    <xf numFmtId="168" fontId="24" fillId="0" borderId="25" xfId="0" applyNumberFormat="1" applyFont="1" applyBorder="1" applyAlignment="1">
      <alignment horizontal="left"/>
    </xf>
    <xf numFmtId="168" fontId="24" fillId="0" borderId="24" xfId="0" applyNumberFormat="1" applyFont="1" applyBorder="1" applyAlignment="1">
      <alignment horizontal="left"/>
    </xf>
    <xf numFmtId="0" fontId="4" fillId="0" borderId="6" xfId="0" applyFont="1" applyBorder="1" applyAlignment="1">
      <alignment horizontal="center" vertical="center" wrapText="1"/>
    </xf>
    <xf numFmtId="165" fontId="4" fillId="0" borderId="6" xfId="0" applyNumberFormat="1" applyFont="1" applyBorder="1" applyAlignment="1">
      <alignment horizontal="center" vertical="center" wrapText="1"/>
    </xf>
    <xf numFmtId="0" fontId="4" fillId="3" borderId="6" xfId="0" applyFont="1" applyFill="1" applyBorder="1" applyAlignment="1">
      <alignment horizontal="center"/>
    </xf>
    <xf numFmtId="0" fontId="24" fillId="0" borderId="6" xfId="0" applyFont="1" applyBorder="1" applyAlignment="1">
      <alignment horizontal="center"/>
    </xf>
    <xf numFmtId="0" fontId="36" fillId="2" borderId="0" xfId="0" applyFont="1" applyFill="1" applyAlignment="1">
      <alignment horizontal="left" vertical="top" wrapText="1"/>
    </xf>
    <xf numFmtId="166" fontId="5" fillId="2" borderId="6" xfId="0" applyNumberFormat="1" applyFont="1" applyFill="1" applyBorder="1" applyAlignment="1">
      <alignment horizontal="right" vertical="center" wrapText="1"/>
    </xf>
    <xf numFmtId="167" fontId="4" fillId="2" borderId="6" xfId="0" applyNumberFormat="1" applyFont="1" applyFill="1" applyBorder="1" applyAlignment="1">
      <alignment horizontal="center" vertical="center" wrapText="1"/>
    </xf>
    <xf numFmtId="165" fontId="4" fillId="2" borderId="6" xfId="0" applyNumberFormat="1" applyFont="1" applyFill="1" applyBorder="1" applyAlignment="1">
      <alignment horizontal="center" vertical="center" wrapText="1"/>
    </xf>
    <xf numFmtId="0" fontId="5" fillId="0" borderId="0" xfId="0" applyFont="1" applyAlignment="1">
      <alignment horizontal="center"/>
    </xf>
    <xf numFmtId="0" fontId="5" fillId="0" borderId="26" xfId="0" applyFont="1" applyBorder="1" applyAlignment="1">
      <alignment horizontal="center"/>
    </xf>
    <xf numFmtId="0" fontId="24" fillId="0" borderId="23" xfId="0" applyFont="1" applyBorder="1" applyAlignment="1">
      <alignment horizontal="center"/>
    </xf>
    <xf numFmtId="0" fontId="24" fillId="0" borderId="25" xfId="0" applyFont="1" applyBorder="1" applyAlignment="1">
      <alignment horizontal="center"/>
    </xf>
    <xf numFmtId="0" fontId="24" fillId="0" borderId="24" xfId="0" applyFont="1" applyBorder="1" applyAlignment="1">
      <alignment horizontal="center"/>
    </xf>
    <xf numFmtId="0" fontId="33" fillId="0" borderId="0" xfId="0" applyFont="1" applyAlignment="1">
      <alignment horizontal="left" vertical="top" wrapText="1"/>
    </xf>
    <xf numFmtId="168" fontId="24" fillId="0" borderId="23" xfId="0" applyNumberFormat="1" applyFont="1" applyBorder="1" applyAlignment="1">
      <alignment horizontal="center"/>
    </xf>
    <xf numFmtId="168" fontId="24" fillId="0" borderId="25" xfId="0" applyNumberFormat="1" applyFont="1" applyBorder="1" applyAlignment="1">
      <alignment horizontal="center"/>
    </xf>
    <xf numFmtId="168" fontId="24" fillId="0" borderId="24" xfId="0" applyNumberFormat="1" applyFont="1" applyBorder="1" applyAlignment="1">
      <alignment horizontal="center"/>
    </xf>
    <xf numFmtId="0" fontId="5" fillId="0" borderId="0" xfId="0" applyFont="1" applyAlignment="1">
      <alignment horizontal="left" vertical="center"/>
    </xf>
    <xf numFmtId="0" fontId="26" fillId="0" borderId="0" xfId="0" applyFont="1" applyAlignment="1">
      <alignment horizontal="center"/>
    </xf>
    <xf numFmtId="0" fontId="4" fillId="26" borderId="3" xfId="0" applyFont="1" applyFill="1" applyBorder="1" applyAlignment="1">
      <alignment horizontal="center" vertical="center" wrapText="1"/>
    </xf>
    <xf numFmtId="0" fontId="4" fillId="26" borderId="4" xfId="0" applyFont="1" applyFill="1" applyBorder="1" applyAlignment="1">
      <alignment horizontal="center" vertical="center" wrapText="1"/>
    </xf>
    <xf numFmtId="0" fontId="4" fillId="26" borderId="5" xfId="0" applyFont="1" applyFill="1" applyBorder="1" applyAlignment="1">
      <alignment horizontal="center" vertical="center" wrapText="1"/>
    </xf>
    <xf numFmtId="0" fontId="4" fillId="26" borderId="8" xfId="0" applyFont="1" applyFill="1" applyBorder="1" applyAlignment="1">
      <alignment horizontal="center" vertical="center" wrapText="1"/>
    </xf>
    <xf numFmtId="0" fontId="4" fillId="26" borderId="1" xfId="0" applyFont="1" applyFill="1" applyBorder="1" applyAlignment="1">
      <alignment horizontal="center" vertical="center" wrapText="1"/>
    </xf>
    <xf numFmtId="0" fontId="4" fillId="26" borderId="9" xfId="0" applyFont="1" applyFill="1" applyBorder="1" applyAlignment="1">
      <alignment horizontal="center" vertical="center" wrapText="1"/>
    </xf>
    <xf numFmtId="0" fontId="4" fillId="26" borderId="23" xfId="0" applyFont="1" applyFill="1" applyBorder="1" applyAlignment="1">
      <alignment horizontal="center" vertical="center" wrapText="1"/>
    </xf>
    <xf numFmtId="0" fontId="4" fillId="26" borderId="24" xfId="0" applyFont="1" applyFill="1" applyBorder="1" applyAlignment="1">
      <alignment horizontal="center" vertical="center" wrapText="1"/>
    </xf>
    <xf numFmtId="0" fontId="4" fillId="26" borderId="25" xfId="0" applyFont="1" applyFill="1" applyBorder="1" applyAlignment="1">
      <alignment horizontal="center" vertical="center" wrapText="1"/>
    </xf>
    <xf numFmtId="0" fontId="5" fillId="0" borderId="6" xfId="0" applyFont="1" applyBorder="1" applyAlignment="1">
      <alignment horizontal="left" vertical="center"/>
    </xf>
    <xf numFmtId="0" fontId="33" fillId="2" borderId="0" xfId="0" applyFont="1" applyFill="1" applyBorder="1" applyAlignment="1">
      <alignment horizontal="left" vertical="center" wrapText="1"/>
    </xf>
    <xf numFmtId="0" fontId="24" fillId="26" borderId="6" xfId="0" applyFont="1" applyFill="1" applyBorder="1" applyAlignment="1">
      <alignment horizontal="center" vertical="center" wrapText="1"/>
    </xf>
    <xf numFmtId="0" fontId="3" fillId="26" borderId="2" xfId="0" applyFont="1" applyFill="1" applyBorder="1" applyAlignment="1">
      <alignment horizontal="center" vertical="center" textRotation="90" wrapText="1"/>
    </xf>
    <xf numFmtId="0" fontId="28" fillId="26" borderId="13" xfId="0" applyFont="1" applyFill="1" applyBorder="1" applyAlignment="1">
      <alignment horizontal="center" vertical="center" textRotation="90" wrapText="1"/>
    </xf>
    <xf numFmtId="0" fontId="28" fillId="26" borderId="7" xfId="0" applyFont="1" applyFill="1" applyBorder="1" applyAlignment="1">
      <alignment horizontal="center" vertical="center" textRotation="90" wrapText="1"/>
    </xf>
    <xf numFmtId="1" fontId="5" fillId="0" borderId="6" xfId="0" applyNumberFormat="1"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2" fontId="5" fillId="0" borderId="6" xfId="0" applyNumberFormat="1" applyFont="1" applyBorder="1" applyAlignment="1">
      <alignment horizontal="center" vertical="center" wrapText="1"/>
    </xf>
    <xf numFmtId="165" fontId="5" fillId="0" borderId="6" xfId="0" applyNumberFormat="1" applyFont="1" applyBorder="1" applyAlignment="1">
      <alignment horizontal="center"/>
    </xf>
    <xf numFmtId="0" fontId="5" fillId="26" borderId="6" xfId="0" applyFont="1" applyFill="1" applyBorder="1" applyAlignment="1">
      <alignment horizontal="left" vertical="center" wrapText="1"/>
    </xf>
    <xf numFmtId="165" fontId="5" fillId="0" borderId="6" xfId="0" applyNumberFormat="1" applyFont="1" applyBorder="1" applyAlignment="1">
      <alignment horizontal="center" vertical="center" wrapText="1"/>
    </xf>
    <xf numFmtId="165" fontId="4" fillId="0" borderId="6" xfId="0" applyNumberFormat="1" applyFont="1" applyBorder="1" applyAlignment="1">
      <alignment horizontal="center"/>
    </xf>
    <xf numFmtId="170" fontId="4" fillId="2" borderId="6" xfId="0" applyNumberFormat="1" applyFont="1" applyFill="1" applyBorder="1" applyAlignment="1">
      <alignment horizontal="right" vertical="center" wrapText="1"/>
    </xf>
    <xf numFmtId="3" fontId="4" fillId="2" borderId="6" xfId="0" applyNumberFormat="1" applyFont="1" applyFill="1" applyBorder="1" applyAlignment="1">
      <alignment horizontal="right" vertical="center" wrapText="1"/>
    </xf>
    <xf numFmtId="3" fontId="5" fillId="2" borderId="6" xfId="0" applyNumberFormat="1" applyFont="1" applyFill="1" applyBorder="1" applyAlignment="1">
      <alignment horizontal="right" vertical="center" wrapText="1"/>
    </xf>
    <xf numFmtId="4" fontId="24" fillId="0" borderId="23" xfId="0" applyNumberFormat="1" applyFont="1" applyBorder="1" applyAlignment="1">
      <alignment horizontal="left"/>
    </xf>
    <xf numFmtId="4" fontId="24" fillId="0" borderId="25" xfId="0" applyNumberFormat="1" applyFont="1" applyBorder="1" applyAlignment="1">
      <alignment horizontal="left"/>
    </xf>
    <xf numFmtId="4" fontId="24" fillId="0" borderId="24" xfId="0" applyNumberFormat="1" applyFont="1" applyBorder="1" applyAlignment="1">
      <alignment horizontal="left"/>
    </xf>
  </cellXfs>
  <cellStyles count="52">
    <cellStyle name="1. izcēlums" xfId="2"/>
    <cellStyle name="2. izcēlums" xfId="3"/>
    <cellStyle name="20% no 1. izcēluma" xfId="4"/>
    <cellStyle name="20% no 2. izcēluma" xfId="5"/>
    <cellStyle name="20% no 3. izcēluma" xfId="6"/>
    <cellStyle name="20% no 4. izcēluma" xfId="7"/>
    <cellStyle name="20% no 5. izcēluma" xfId="8"/>
    <cellStyle name="20% no 6. izcēluma" xfId="9"/>
    <cellStyle name="3. izcēlums " xfId="10"/>
    <cellStyle name="4. izcēlums" xfId="11"/>
    <cellStyle name="40% no 1. izcēluma" xfId="12"/>
    <cellStyle name="40% no 2. izcēluma" xfId="13"/>
    <cellStyle name="40% no 3. izcēluma" xfId="14"/>
    <cellStyle name="40% no 4. izcēluma" xfId="15"/>
    <cellStyle name="40% no 5. izcēluma" xfId="16"/>
    <cellStyle name="40% no 6. izcēluma" xfId="17"/>
    <cellStyle name="5. izcēlums" xfId="18"/>
    <cellStyle name="6. izcēlums" xfId="19"/>
    <cellStyle name="60% no 1. izcēluma" xfId="20"/>
    <cellStyle name="60% no 2. izcēluma" xfId="21"/>
    <cellStyle name="60% no 3. izcēluma" xfId="22"/>
    <cellStyle name="60% no 4. izcēluma" xfId="23"/>
    <cellStyle name="60% no 5. izcēluma" xfId="24"/>
    <cellStyle name="60% no 6. izcēluma" xfId="25"/>
    <cellStyle name="Aprēķināšana" xfId="26"/>
    <cellStyle name="Brīdinājuma teksts" xfId="27"/>
    <cellStyle name="Comma 2" xfId="28"/>
    <cellStyle name="Ievade" xfId="29"/>
    <cellStyle name="Izvade" xfId="30"/>
    <cellStyle name="Kopsumma" xfId="31"/>
    <cellStyle name="Labs" xfId="32"/>
    <cellStyle name="Neitrāls" xfId="33"/>
    <cellStyle name="Normal" xfId="0" builtinId="0"/>
    <cellStyle name="Normal 2" xfId="34"/>
    <cellStyle name="Normal 2 2" xfId="35"/>
    <cellStyle name="Normal 3" xfId="36"/>
    <cellStyle name="Normal 4" xfId="37"/>
    <cellStyle name="Normal 5" xfId="38"/>
    <cellStyle name="Normal 6" xfId="39"/>
    <cellStyle name="Normal 7" xfId="51"/>
    <cellStyle name="Nosaukums" xfId="40"/>
    <cellStyle name="Paskaidrojošs teksts" xfId="41"/>
    <cellStyle name="Pārbaudes šūna" xfId="42"/>
    <cellStyle name="Percent" xfId="1" builtinId="5"/>
    <cellStyle name="Percent 2" xfId="43"/>
    <cellStyle name="Piezīme" xfId="44"/>
    <cellStyle name="Saistītā šūna" xfId="45"/>
    <cellStyle name="Slikts" xfId="46"/>
    <cellStyle name="Virsraksts 1" xfId="47"/>
    <cellStyle name="Virsraksts 2" xfId="48"/>
    <cellStyle name="Virsraksts 3" xfId="49"/>
    <cellStyle name="Virsraksts 4" xfId="50"/>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is/Documents/Andris/EA/Sandris%20auditi/Energoauditi%20eksamenam/2011-03-24%20EA-07%20Jelgava%20Ganibu%2062/2011-07_Audits_Ganibu-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sheetName val="Proj."/>
      <sheetName val="Izm."/>
      <sheetName val="Zonas"/>
      <sheetName val="Pārv."/>
      <sheetName val="Vent."/>
      <sheetName val="Avoti"/>
      <sheetName val="Saule"/>
      <sheetName val="Aprēķins"/>
      <sheetName val="Pārtr."/>
      <sheetName val="CO2"/>
      <sheetName val="Sert."/>
      <sheetName val="Pag.sert."/>
      <sheetName val="Pārsk."/>
      <sheetName val="Piel."/>
      <sheetName val="Piel. 1zona"/>
      <sheetName val="Piezīmēm"/>
      <sheetName val="DATI-Ap"/>
      <sheetName val="DATI-Kū"/>
      <sheetName val="KOPSAVILKUMS"/>
    </sheetNames>
    <sheetDataSet>
      <sheetData sheetId="0"/>
      <sheetData sheetId="1">
        <row r="9">
          <cell r="D9">
            <v>0</v>
          </cell>
        </row>
        <row r="10">
          <cell r="D10">
            <v>203</v>
          </cell>
        </row>
      </sheetData>
      <sheetData sheetId="2"/>
      <sheetData sheetId="3">
        <row r="20">
          <cell r="B20">
            <v>3862.8</v>
          </cell>
        </row>
        <row r="34">
          <cell r="B34">
            <v>0</v>
          </cell>
        </row>
        <row r="48">
          <cell r="B4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W119"/>
  <sheetViews>
    <sheetView tabSelected="1" view="pageBreakPreview" zoomScaleNormal="80" zoomScaleSheetLayoutView="100" workbookViewId="0">
      <selection activeCell="A110" sqref="A110:R110"/>
    </sheetView>
  </sheetViews>
  <sheetFormatPr defaultRowHeight="15" x14ac:dyDescent="0.25"/>
  <cols>
    <col min="1" max="1" width="15.42578125" style="4" customWidth="1"/>
    <col min="2" max="2" width="17.7109375" style="4" customWidth="1"/>
    <col min="3" max="3" width="18.5703125" style="4" customWidth="1"/>
    <col min="4" max="15" width="8.7109375" style="4" customWidth="1"/>
    <col min="16" max="17" width="8.85546875" style="4" customWidth="1"/>
    <col min="18" max="18" width="9.28515625" style="4" customWidth="1"/>
    <col min="19" max="20" width="9.140625" style="4"/>
    <col min="21" max="21" width="14.42578125" style="4" customWidth="1"/>
    <col min="22" max="22" width="11.85546875" style="4" bestFit="1" customWidth="1"/>
    <col min="23" max="23" width="20.28515625" style="4" bestFit="1" customWidth="1"/>
    <col min="24" max="16384" width="9.140625" style="4"/>
  </cols>
  <sheetData>
    <row r="1" spans="1:23" x14ac:dyDescent="0.25">
      <c r="R1" s="5" t="s">
        <v>44</v>
      </c>
      <c r="U1" s="41" t="s">
        <v>104</v>
      </c>
      <c r="V1" s="41" t="s">
        <v>102</v>
      </c>
      <c r="W1" s="41" t="s">
        <v>103</v>
      </c>
    </row>
    <row r="2" spans="1:23" x14ac:dyDescent="0.25">
      <c r="R2" s="5" t="s">
        <v>39</v>
      </c>
      <c r="U2" s="42" t="s">
        <v>92</v>
      </c>
      <c r="V2" s="42">
        <v>-0.5</v>
      </c>
      <c r="W2" s="42">
        <v>205</v>
      </c>
    </row>
    <row r="3" spans="1:23" x14ac:dyDescent="0.25">
      <c r="R3" s="5"/>
      <c r="U3" s="42" t="s">
        <v>93</v>
      </c>
      <c r="V3" s="42">
        <v>-1.9</v>
      </c>
      <c r="W3" s="42">
        <v>214</v>
      </c>
    </row>
    <row r="4" spans="1:23" ht="20.25" x14ac:dyDescent="0.3">
      <c r="A4" s="78" t="s">
        <v>0</v>
      </c>
      <c r="B4" s="78"/>
      <c r="C4" s="78"/>
      <c r="D4" s="78"/>
      <c r="E4" s="78"/>
      <c r="F4" s="78"/>
      <c r="G4" s="78"/>
      <c r="H4" s="78"/>
      <c r="I4" s="78"/>
      <c r="J4" s="78"/>
      <c r="K4" s="78"/>
      <c r="L4" s="78"/>
      <c r="M4" s="78"/>
      <c r="N4" s="78"/>
      <c r="O4" s="78"/>
      <c r="P4" s="78"/>
      <c r="Q4" s="78"/>
      <c r="R4" s="78"/>
      <c r="U4" s="42" t="s">
        <v>94</v>
      </c>
      <c r="V4" s="42">
        <v>-1.3</v>
      </c>
      <c r="W4" s="42">
        <v>205</v>
      </c>
    </row>
    <row r="5" spans="1:23" x14ac:dyDescent="0.25">
      <c r="U5" s="42" t="s">
        <v>95</v>
      </c>
      <c r="V5" s="42">
        <v>-0.4</v>
      </c>
      <c r="W5" s="42">
        <v>204</v>
      </c>
    </row>
    <row r="6" spans="1:23" ht="15.75" x14ac:dyDescent="0.25">
      <c r="A6" s="88" t="s">
        <v>1</v>
      </c>
      <c r="B6" s="88"/>
      <c r="C6" s="88"/>
      <c r="D6" s="44"/>
      <c r="E6" s="45"/>
      <c r="F6" s="45"/>
      <c r="G6" s="45"/>
      <c r="H6" s="45"/>
      <c r="I6" s="45"/>
      <c r="J6" s="45"/>
      <c r="K6" s="45"/>
      <c r="L6" s="45"/>
      <c r="M6" s="45"/>
      <c r="N6" s="45"/>
      <c r="O6" s="45"/>
      <c r="P6" s="45"/>
      <c r="Q6" s="45"/>
      <c r="R6" s="46"/>
      <c r="U6" s="42" t="s">
        <v>96</v>
      </c>
      <c r="V6" s="42">
        <v>0.6</v>
      </c>
      <c r="W6" s="42">
        <v>193</v>
      </c>
    </row>
    <row r="7" spans="1:23" ht="15.75" x14ac:dyDescent="0.25">
      <c r="A7" s="88" t="s">
        <v>2</v>
      </c>
      <c r="B7" s="88"/>
      <c r="C7" s="88"/>
      <c r="D7" s="44"/>
      <c r="E7" s="45"/>
      <c r="F7" s="45"/>
      <c r="G7" s="45"/>
      <c r="H7" s="45"/>
      <c r="I7" s="45"/>
      <c r="J7" s="45"/>
      <c r="K7" s="45"/>
      <c r="L7" s="45"/>
      <c r="M7" s="45"/>
      <c r="N7" s="45"/>
      <c r="O7" s="45"/>
      <c r="P7" s="45"/>
      <c r="Q7" s="45"/>
      <c r="R7" s="46"/>
      <c r="U7" s="42" t="s">
        <v>97</v>
      </c>
      <c r="V7" s="42">
        <v>0.4</v>
      </c>
      <c r="W7" s="42">
        <v>211</v>
      </c>
    </row>
    <row r="8" spans="1:23" ht="15.75" x14ac:dyDescent="0.25">
      <c r="A8" s="88" t="s">
        <v>3</v>
      </c>
      <c r="B8" s="88"/>
      <c r="C8" s="88"/>
      <c r="D8" s="44"/>
      <c r="E8" s="45"/>
      <c r="F8" s="45"/>
      <c r="G8" s="45"/>
      <c r="H8" s="45"/>
      <c r="I8" s="45"/>
      <c r="J8" s="45"/>
      <c r="K8" s="45"/>
      <c r="L8" s="45"/>
      <c r="M8" s="45"/>
      <c r="N8" s="45"/>
      <c r="O8" s="45"/>
      <c r="P8" s="45"/>
      <c r="Q8" s="45"/>
      <c r="R8" s="46"/>
      <c r="U8" s="42" t="s">
        <v>98</v>
      </c>
      <c r="V8" s="42">
        <v>-1.1000000000000001</v>
      </c>
      <c r="W8" s="42">
        <v>208</v>
      </c>
    </row>
    <row r="9" spans="1:23" ht="18.75" x14ac:dyDescent="0.25">
      <c r="A9" s="88" t="s">
        <v>68</v>
      </c>
      <c r="B9" s="88"/>
      <c r="C9" s="88"/>
      <c r="D9" s="107"/>
      <c r="E9" s="108"/>
      <c r="F9" s="108"/>
      <c r="G9" s="108"/>
      <c r="H9" s="108"/>
      <c r="I9" s="108"/>
      <c r="J9" s="108"/>
      <c r="K9" s="108"/>
      <c r="L9" s="108"/>
      <c r="M9" s="108"/>
      <c r="N9" s="108"/>
      <c r="O9" s="108"/>
      <c r="P9" s="108"/>
      <c r="Q9" s="108"/>
      <c r="R9" s="109"/>
      <c r="U9" s="42" t="s">
        <v>99</v>
      </c>
      <c r="V9" s="42">
        <v>0</v>
      </c>
      <c r="W9" s="42">
        <v>203</v>
      </c>
    </row>
    <row r="10" spans="1:23" ht="15.75" x14ac:dyDescent="0.25">
      <c r="A10" s="6"/>
      <c r="B10" s="27"/>
      <c r="C10" s="6"/>
      <c r="D10" s="6"/>
      <c r="E10" s="6"/>
      <c r="F10" s="6"/>
      <c r="G10" s="6"/>
      <c r="H10" s="6"/>
      <c r="I10" s="6"/>
      <c r="J10" s="6"/>
      <c r="K10" s="6"/>
      <c r="L10" s="6"/>
      <c r="M10" s="6"/>
      <c r="N10" s="6"/>
      <c r="O10" s="6"/>
      <c r="P10" s="6"/>
      <c r="U10" s="42" t="s">
        <v>100</v>
      </c>
      <c r="V10" s="42">
        <v>-0.2</v>
      </c>
      <c r="W10" s="42">
        <v>209</v>
      </c>
    </row>
    <row r="11" spans="1:23" ht="15.75" x14ac:dyDescent="0.25">
      <c r="A11" s="77" t="s">
        <v>45</v>
      </c>
      <c r="B11" s="77"/>
      <c r="C11" s="77"/>
      <c r="D11" s="77"/>
      <c r="E11" s="77"/>
      <c r="F11" s="77"/>
      <c r="G11" s="77"/>
      <c r="H11" s="77"/>
      <c r="I11" s="77"/>
      <c r="J11" s="77"/>
      <c r="K11" s="77"/>
      <c r="L11" s="77"/>
      <c r="M11" s="77"/>
      <c r="N11" s="77"/>
      <c r="O11" s="77"/>
      <c r="P11" s="77"/>
      <c r="Q11" s="77"/>
      <c r="R11" s="77"/>
      <c r="U11" s="42" t="s">
        <v>101</v>
      </c>
      <c r="V11" s="42">
        <v>-1.3</v>
      </c>
      <c r="W11" s="42">
        <v>206</v>
      </c>
    </row>
    <row r="12" spans="1:23" ht="27" customHeight="1" x14ac:dyDescent="0.25">
      <c r="A12" s="55" t="s">
        <v>4</v>
      </c>
      <c r="B12" s="55"/>
      <c r="C12" s="55"/>
      <c r="D12" s="79" t="s">
        <v>5</v>
      </c>
      <c r="E12" s="80"/>
      <c r="F12" s="81"/>
      <c r="G12" s="79" t="s">
        <v>6</v>
      </c>
      <c r="H12" s="81"/>
      <c r="I12" s="79" t="s">
        <v>7</v>
      </c>
      <c r="J12" s="81"/>
      <c r="K12" s="79" t="s">
        <v>81</v>
      </c>
      <c r="L12" s="81"/>
      <c r="M12" s="79" t="s">
        <v>41</v>
      </c>
      <c r="N12" s="81"/>
      <c r="O12" s="85" t="s">
        <v>80</v>
      </c>
      <c r="P12" s="87"/>
      <c r="Q12" s="87"/>
      <c r="R12" s="86"/>
      <c r="T12" s="8"/>
      <c r="U12" s="8"/>
      <c r="V12" s="8"/>
    </row>
    <row r="13" spans="1:23" ht="27.75" customHeight="1" x14ac:dyDescent="0.25">
      <c r="A13" s="55"/>
      <c r="B13" s="55"/>
      <c r="C13" s="55"/>
      <c r="D13" s="82"/>
      <c r="E13" s="83"/>
      <c r="F13" s="84"/>
      <c r="G13" s="82"/>
      <c r="H13" s="84"/>
      <c r="I13" s="82"/>
      <c r="J13" s="84"/>
      <c r="K13" s="82"/>
      <c r="L13" s="84"/>
      <c r="M13" s="82"/>
      <c r="N13" s="84"/>
      <c r="O13" s="85" t="s">
        <v>8</v>
      </c>
      <c r="P13" s="86"/>
      <c r="Q13" s="85" t="s">
        <v>29</v>
      </c>
      <c r="R13" s="86"/>
      <c r="T13" s="8"/>
      <c r="U13" s="8"/>
      <c r="V13" s="8"/>
    </row>
    <row r="14" spans="1:23" s="1" customFormat="1" ht="15.75" x14ac:dyDescent="0.25">
      <c r="A14" s="48">
        <v>1</v>
      </c>
      <c r="B14" s="48"/>
      <c r="C14" s="48"/>
      <c r="D14" s="48">
        <v>2</v>
      </c>
      <c r="E14" s="48"/>
      <c r="F14" s="48"/>
      <c r="G14" s="48">
        <v>3</v>
      </c>
      <c r="H14" s="48"/>
      <c r="I14" s="48">
        <v>4</v>
      </c>
      <c r="J14" s="48"/>
      <c r="K14" s="48">
        <v>5</v>
      </c>
      <c r="L14" s="48"/>
      <c r="M14" s="48">
        <v>6</v>
      </c>
      <c r="N14" s="48"/>
      <c r="O14" s="48">
        <v>7</v>
      </c>
      <c r="P14" s="48"/>
      <c r="Q14" s="48">
        <v>8</v>
      </c>
      <c r="R14" s="48"/>
      <c r="T14" s="8"/>
      <c r="U14" s="8"/>
      <c r="V14" s="8"/>
    </row>
    <row r="15" spans="1:23" ht="15.75" customHeight="1" x14ac:dyDescent="0.25">
      <c r="A15" s="60"/>
      <c r="B15" s="60"/>
      <c r="C15" s="60"/>
      <c r="D15" s="96"/>
      <c r="E15" s="97"/>
      <c r="F15" s="98"/>
      <c r="G15" s="95"/>
      <c r="H15" s="95"/>
      <c r="I15" s="94"/>
      <c r="J15" s="95"/>
      <c r="K15" s="94"/>
      <c r="L15" s="95"/>
      <c r="M15" s="94"/>
      <c r="N15" s="95"/>
      <c r="O15" s="99"/>
      <c r="P15" s="95"/>
      <c r="Q15" s="99"/>
      <c r="R15" s="95"/>
      <c r="T15" s="8"/>
      <c r="U15" s="8"/>
      <c r="V15" s="8"/>
    </row>
    <row r="16" spans="1:23" ht="15" customHeight="1" x14ac:dyDescent="0.25">
      <c r="A16" s="13" t="s">
        <v>86</v>
      </c>
      <c r="B16" s="13"/>
      <c r="C16" s="13"/>
      <c r="D16" s="13"/>
      <c r="E16" s="13"/>
      <c r="F16" s="13"/>
      <c r="G16" s="13"/>
      <c r="H16" s="13"/>
      <c r="I16" s="13"/>
      <c r="J16" s="13"/>
      <c r="K16" s="13"/>
      <c r="L16" s="13"/>
      <c r="M16" s="13"/>
      <c r="N16" s="13"/>
      <c r="O16" s="13"/>
      <c r="P16" s="13"/>
      <c r="Q16" s="13"/>
      <c r="R16" s="13"/>
      <c r="T16" s="8"/>
      <c r="U16" s="8"/>
      <c r="V16" s="8"/>
    </row>
    <row r="17" spans="1:18" ht="15" customHeight="1" x14ac:dyDescent="0.25">
      <c r="A17" s="13"/>
      <c r="B17" s="13"/>
      <c r="C17" s="13"/>
      <c r="D17" s="13"/>
      <c r="E17" s="13"/>
      <c r="F17" s="13"/>
      <c r="G17" s="13"/>
      <c r="H17" s="13"/>
      <c r="I17" s="13"/>
      <c r="J17" s="13"/>
      <c r="K17" s="13"/>
      <c r="L17" s="13"/>
      <c r="M17" s="13"/>
      <c r="N17" s="13"/>
      <c r="O17" s="13"/>
      <c r="P17" s="13"/>
      <c r="Q17" s="13"/>
      <c r="R17" s="13"/>
    </row>
    <row r="18" spans="1:18" ht="15.75" x14ac:dyDescent="0.25">
      <c r="A18" s="3" t="s">
        <v>51</v>
      </c>
      <c r="B18" s="3"/>
    </row>
    <row r="19" spans="1:18" s="1" customFormat="1" ht="22.5" customHeight="1" x14ac:dyDescent="0.2">
      <c r="A19" s="89" t="s">
        <v>46</v>
      </c>
      <c r="B19" s="89"/>
      <c r="C19" s="89"/>
      <c r="D19" s="89"/>
      <c r="E19" s="89"/>
      <c r="F19" s="89"/>
      <c r="G19" s="89"/>
      <c r="H19" s="89"/>
      <c r="I19" s="89"/>
      <c r="J19" s="89"/>
      <c r="K19" s="89"/>
      <c r="L19" s="89"/>
      <c r="M19" s="89"/>
      <c r="N19" s="89"/>
      <c r="O19" s="89"/>
      <c r="P19" s="89"/>
      <c r="Q19" s="89"/>
      <c r="R19" s="89"/>
    </row>
    <row r="20" spans="1:18" ht="38.25" customHeight="1" x14ac:dyDescent="0.25">
      <c r="A20" s="55" t="s">
        <v>38</v>
      </c>
      <c r="B20" s="55"/>
      <c r="C20" s="55"/>
      <c r="D20" s="55" t="s">
        <v>32</v>
      </c>
      <c r="E20" s="55"/>
      <c r="F20" s="55"/>
      <c r="G20" s="55"/>
      <c r="H20" s="55" t="s">
        <v>82</v>
      </c>
      <c r="I20" s="55"/>
      <c r="J20" s="55"/>
      <c r="K20" s="55"/>
      <c r="L20" s="90" t="s">
        <v>83</v>
      </c>
      <c r="M20" s="90"/>
      <c r="N20" s="90"/>
      <c r="O20" s="55" t="s">
        <v>84</v>
      </c>
      <c r="P20" s="55"/>
      <c r="Q20" s="55"/>
      <c r="R20" s="55"/>
    </row>
    <row r="21" spans="1:18" s="8" customFormat="1" ht="15.75" x14ac:dyDescent="0.25">
      <c r="A21" s="50" t="s">
        <v>31</v>
      </c>
      <c r="B21" s="50"/>
      <c r="C21" s="50"/>
      <c r="D21" s="61">
        <f>R38</f>
        <v>0</v>
      </c>
      <c r="E21" s="61"/>
      <c r="F21" s="61"/>
      <c r="G21" s="61"/>
      <c r="H21" s="61">
        <f>R39</f>
        <v>0</v>
      </c>
      <c r="I21" s="61"/>
      <c r="J21" s="61"/>
      <c r="K21" s="61"/>
      <c r="L21" s="103">
        <f>D9</f>
        <v>0</v>
      </c>
      <c r="M21" s="103"/>
      <c r="N21" s="103"/>
      <c r="O21" s="61">
        <f>R40</f>
        <v>0</v>
      </c>
      <c r="P21" s="61"/>
      <c r="Q21" s="61"/>
      <c r="R21" s="61"/>
    </row>
    <row r="22" spans="1:18" s="8" customFormat="1" ht="15.75" x14ac:dyDescent="0.25">
      <c r="A22" s="50" t="s">
        <v>47</v>
      </c>
      <c r="B22" s="50"/>
      <c r="C22" s="50"/>
      <c r="D22" s="61">
        <f>Q49</f>
        <v>0</v>
      </c>
      <c r="E22" s="61"/>
      <c r="F22" s="61"/>
      <c r="G22" s="61"/>
      <c r="H22" s="61">
        <f>Q50</f>
        <v>0</v>
      </c>
      <c r="I22" s="61"/>
      <c r="J22" s="61"/>
      <c r="K22" s="61"/>
      <c r="L22" s="62"/>
      <c r="M22" s="62"/>
      <c r="N22" s="62"/>
      <c r="O22" s="61">
        <f>Q51</f>
        <v>0</v>
      </c>
      <c r="P22" s="61"/>
      <c r="Q22" s="61"/>
      <c r="R22" s="61"/>
    </row>
    <row r="23" spans="1:18" s="8" customFormat="1" ht="15.75" x14ac:dyDescent="0.25">
      <c r="A23" s="50" t="s">
        <v>48</v>
      </c>
      <c r="B23" s="50"/>
      <c r="C23" s="50"/>
      <c r="D23" s="61">
        <f>Q59</f>
        <v>0</v>
      </c>
      <c r="E23" s="61"/>
      <c r="F23" s="61"/>
      <c r="G23" s="61"/>
      <c r="H23" s="61">
        <f>Q60</f>
        <v>0</v>
      </c>
      <c r="I23" s="61"/>
      <c r="J23" s="61"/>
      <c r="K23" s="61"/>
      <c r="L23" s="62"/>
      <c r="M23" s="62"/>
      <c r="N23" s="62"/>
      <c r="O23" s="61">
        <f>Q61</f>
        <v>0</v>
      </c>
      <c r="P23" s="61"/>
      <c r="Q23" s="61"/>
      <c r="R23" s="61"/>
    </row>
    <row r="24" spans="1:18" s="8" customFormat="1" ht="15.75" x14ac:dyDescent="0.25">
      <c r="A24" s="50" t="s">
        <v>49</v>
      </c>
      <c r="B24" s="50"/>
      <c r="C24" s="50"/>
      <c r="D24" s="61">
        <f>Q69</f>
        <v>0</v>
      </c>
      <c r="E24" s="61"/>
      <c r="F24" s="61"/>
      <c r="G24" s="61"/>
      <c r="H24" s="61">
        <f>Q70</f>
        <v>0</v>
      </c>
      <c r="I24" s="61"/>
      <c r="J24" s="61"/>
      <c r="K24" s="61"/>
      <c r="L24" s="62"/>
      <c r="M24" s="62"/>
      <c r="N24" s="62"/>
      <c r="O24" s="61">
        <f>Q71</f>
        <v>0</v>
      </c>
      <c r="P24" s="61"/>
      <c r="Q24" s="61"/>
      <c r="R24" s="61"/>
    </row>
    <row r="25" spans="1:18" s="8" customFormat="1" ht="15.75" x14ac:dyDescent="0.25">
      <c r="A25" s="50" t="s">
        <v>56</v>
      </c>
      <c r="B25" s="50"/>
      <c r="C25" s="50"/>
      <c r="D25" s="61">
        <f>Q79</f>
        <v>0</v>
      </c>
      <c r="E25" s="61"/>
      <c r="F25" s="61"/>
      <c r="G25" s="61"/>
      <c r="H25" s="61">
        <f>Q80</f>
        <v>0</v>
      </c>
      <c r="I25" s="61"/>
      <c r="J25" s="61"/>
      <c r="K25" s="61"/>
      <c r="L25" s="62"/>
      <c r="M25" s="62"/>
      <c r="N25" s="62"/>
      <c r="O25" s="61">
        <f>Q72</f>
        <v>0</v>
      </c>
      <c r="P25" s="61"/>
      <c r="Q25" s="61"/>
      <c r="R25" s="61"/>
    </row>
    <row r="26" spans="1:18" s="8" customFormat="1" ht="15.75" x14ac:dyDescent="0.25">
      <c r="A26" s="101" t="s">
        <v>50</v>
      </c>
      <c r="B26" s="101"/>
      <c r="C26" s="101"/>
      <c r="D26" s="102">
        <f>SUM(D21:G25)</f>
        <v>0</v>
      </c>
      <c r="E26" s="102"/>
      <c r="F26" s="102"/>
      <c r="G26" s="102"/>
      <c r="H26" s="102">
        <f>SUM(H21:K25)</f>
        <v>0</v>
      </c>
      <c r="I26" s="102"/>
      <c r="J26" s="102"/>
      <c r="K26" s="102"/>
      <c r="L26" s="100"/>
      <c r="M26" s="100"/>
      <c r="N26" s="100"/>
      <c r="O26" s="102">
        <f>SUM(O21:R25)</f>
        <v>0</v>
      </c>
      <c r="P26" s="102"/>
      <c r="Q26" s="102"/>
      <c r="R26" s="102"/>
    </row>
    <row r="27" spans="1:18" s="8" customFormat="1" ht="7.5" customHeight="1" x14ac:dyDescent="0.25">
      <c r="A27" s="9"/>
      <c r="B27" s="9"/>
      <c r="C27" s="10"/>
      <c r="D27" s="2"/>
      <c r="E27" s="2"/>
      <c r="F27" s="2"/>
      <c r="G27" s="2"/>
      <c r="H27" s="2"/>
      <c r="I27" s="2"/>
      <c r="J27" s="2"/>
      <c r="K27" s="2"/>
      <c r="L27" s="2"/>
      <c r="M27" s="2"/>
      <c r="N27" s="2"/>
      <c r="O27" s="2"/>
      <c r="P27" s="11"/>
      <c r="Q27" s="11"/>
      <c r="R27" s="11"/>
    </row>
    <row r="28" spans="1:18" s="8" customFormat="1" ht="15.75" x14ac:dyDescent="0.25">
      <c r="A28" s="3" t="s">
        <v>52</v>
      </c>
      <c r="B28" s="3"/>
    </row>
    <row r="29" spans="1:18" ht="18.75" x14ac:dyDescent="0.35">
      <c r="A29" s="43" t="s">
        <v>85</v>
      </c>
      <c r="B29" s="43"/>
      <c r="C29" s="43"/>
      <c r="D29" s="57">
        <v>0</v>
      </c>
      <c r="E29" s="58"/>
      <c r="F29" s="58"/>
      <c r="G29" s="58"/>
      <c r="H29" s="58"/>
      <c r="I29" s="58"/>
      <c r="J29" s="58"/>
      <c r="K29" s="58"/>
      <c r="L29" s="58"/>
      <c r="M29" s="58"/>
      <c r="N29" s="58"/>
      <c r="O29" s="58"/>
      <c r="P29" s="58"/>
      <c r="Q29" s="58"/>
      <c r="R29" s="59"/>
    </row>
    <row r="30" spans="1:18" ht="15.75" x14ac:dyDescent="0.25">
      <c r="A30" s="43" t="s">
        <v>107</v>
      </c>
      <c r="B30" s="43"/>
      <c r="C30" s="43"/>
      <c r="D30" s="44"/>
      <c r="E30" s="45"/>
      <c r="F30" s="45"/>
      <c r="G30" s="45"/>
      <c r="H30" s="45"/>
      <c r="I30" s="45"/>
      <c r="J30" s="45"/>
      <c r="K30" s="45"/>
      <c r="L30" s="45"/>
      <c r="M30" s="45"/>
      <c r="N30" s="45"/>
      <c r="O30" s="45"/>
      <c r="P30" s="45"/>
      <c r="Q30" s="45"/>
      <c r="R30" s="46"/>
    </row>
    <row r="31" spans="1:18" ht="15.75" x14ac:dyDescent="0.25">
      <c r="A31" s="43" t="s">
        <v>105</v>
      </c>
      <c r="B31" s="43"/>
      <c r="C31" s="43"/>
      <c r="D31" s="44" t="e">
        <f>VLOOKUP(D30,U2:W11,3,FALSE)</f>
        <v>#N/A</v>
      </c>
      <c r="E31" s="45"/>
      <c r="F31" s="45"/>
      <c r="G31" s="45"/>
      <c r="H31" s="45"/>
      <c r="I31" s="45"/>
      <c r="J31" s="45"/>
      <c r="K31" s="45"/>
      <c r="L31" s="45"/>
      <c r="M31" s="45"/>
      <c r="N31" s="45"/>
      <c r="O31" s="45"/>
      <c r="P31" s="45"/>
      <c r="Q31" s="45"/>
      <c r="R31" s="46"/>
    </row>
    <row r="32" spans="1:18" ht="15.75" x14ac:dyDescent="0.25">
      <c r="A32" s="43" t="s">
        <v>106</v>
      </c>
      <c r="B32" s="43"/>
      <c r="C32" s="43"/>
      <c r="D32" s="44" t="e">
        <f>VLOOKUP(D30,U2:W11,2,FALSE)</f>
        <v>#N/A</v>
      </c>
      <c r="E32" s="45"/>
      <c r="F32" s="45"/>
      <c r="G32" s="45"/>
      <c r="H32" s="45"/>
      <c r="I32" s="45"/>
      <c r="J32" s="45"/>
      <c r="K32" s="45"/>
      <c r="L32" s="45"/>
      <c r="M32" s="45"/>
      <c r="N32" s="45"/>
      <c r="O32" s="45"/>
      <c r="P32" s="45"/>
      <c r="Q32" s="45"/>
      <c r="R32" s="46"/>
    </row>
    <row r="33" spans="1:18" s="8" customFormat="1" ht="66" customHeight="1" x14ac:dyDescent="0.25">
      <c r="A33" s="53"/>
      <c r="B33" s="53"/>
      <c r="C33" s="53"/>
      <c r="D33" s="35" t="s">
        <v>9</v>
      </c>
      <c r="E33" s="35" t="s">
        <v>10</v>
      </c>
      <c r="F33" s="35" t="s">
        <v>11</v>
      </c>
      <c r="G33" s="35" t="s">
        <v>12</v>
      </c>
      <c r="H33" s="35" t="s">
        <v>13</v>
      </c>
      <c r="I33" s="35" t="s">
        <v>14</v>
      </c>
      <c r="J33" s="35" t="s">
        <v>15</v>
      </c>
      <c r="K33" s="35" t="s">
        <v>16</v>
      </c>
      <c r="L33" s="35" t="s">
        <v>17</v>
      </c>
      <c r="M33" s="35" t="s">
        <v>18</v>
      </c>
      <c r="N33" s="35" t="s">
        <v>19</v>
      </c>
      <c r="O33" s="35" t="s">
        <v>20</v>
      </c>
      <c r="P33" s="35" t="s">
        <v>21</v>
      </c>
      <c r="Q33" s="36" t="s">
        <v>22</v>
      </c>
      <c r="R33" s="37" t="s">
        <v>37</v>
      </c>
    </row>
    <row r="34" spans="1:18" s="1" customFormat="1" ht="11.25" x14ac:dyDescent="0.2">
      <c r="A34" s="48"/>
      <c r="B34" s="48"/>
      <c r="C34" s="48"/>
      <c r="D34" s="38">
        <v>1</v>
      </c>
      <c r="E34" s="38">
        <v>2</v>
      </c>
      <c r="F34" s="38">
        <v>3</v>
      </c>
      <c r="G34" s="38">
        <v>4</v>
      </c>
      <c r="H34" s="38">
        <v>5</v>
      </c>
      <c r="I34" s="38">
        <v>6</v>
      </c>
      <c r="J34" s="38">
        <v>7</v>
      </c>
      <c r="K34" s="38">
        <v>8</v>
      </c>
      <c r="L34" s="38">
        <v>9</v>
      </c>
      <c r="M34" s="38">
        <v>10</v>
      </c>
      <c r="N34" s="38">
        <v>11</v>
      </c>
      <c r="O34" s="38">
        <v>12</v>
      </c>
      <c r="P34" s="38">
        <v>13</v>
      </c>
      <c r="Q34" s="38">
        <v>14</v>
      </c>
      <c r="R34" s="38">
        <v>15</v>
      </c>
    </row>
    <row r="35" spans="1:18" s="8" customFormat="1" ht="15.75" x14ac:dyDescent="0.25">
      <c r="A35" s="91" t="s">
        <v>24</v>
      </c>
      <c r="B35" s="50" t="s">
        <v>25</v>
      </c>
      <c r="C35" s="50"/>
      <c r="D35" s="29"/>
      <c r="E35" s="29"/>
      <c r="F35" s="29"/>
      <c r="G35" s="29"/>
      <c r="H35" s="29"/>
      <c r="I35" s="29"/>
      <c r="J35" s="29"/>
      <c r="K35" s="29"/>
      <c r="L35" s="29"/>
      <c r="M35" s="29"/>
      <c r="N35" s="29"/>
      <c r="O35" s="29"/>
      <c r="P35" s="104">
        <f>IF(ISNUMBER(AVERAGE(D35:G35,M35:O35)),AVERAGE(D35:G35,M35:O35),0)</f>
        <v>0</v>
      </c>
      <c r="Q35" s="24"/>
      <c r="R35" s="24"/>
    </row>
    <row r="36" spans="1:18" s="8" customFormat="1" ht="15.75" x14ac:dyDescent="0.25">
      <c r="A36" s="92"/>
      <c r="B36" s="50" t="s">
        <v>26</v>
      </c>
      <c r="C36" s="50"/>
      <c r="D36" s="29"/>
      <c r="E36" s="29"/>
      <c r="F36" s="29"/>
      <c r="G36" s="29"/>
      <c r="H36" s="29"/>
      <c r="I36" s="29"/>
      <c r="J36" s="29"/>
      <c r="K36" s="29"/>
      <c r="L36" s="29"/>
      <c r="M36" s="29"/>
      <c r="N36" s="29"/>
      <c r="O36" s="29"/>
      <c r="P36" s="104">
        <f>IF(ISNUMBER(AVERAGE(D36:O36)),AVERAGE(D36:O36),0)</f>
        <v>0</v>
      </c>
      <c r="Q36" s="24"/>
      <c r="R36" s="24"/>
    </row>
    <row r="37" spans="1:18" s="8" customFormat="1" ht="15.75" x14ac:dyDescent="0.25">
      <c r="A37" s="92"/>
      <c r="B37" s="50" t="s">
        <v>27</v>
      </c>
      <c r="C37" s="50"/>
      <c r="D37" s="30"/>
      <c r="E37" s="30"/>
      <c r="F37" s="30"/>
      <c r="G37" s="30"/>
      <c r="H37" s="30"/>
      <c r="I37" s="30"/>
      <c r="J37" s="30"/>
      <c r="K37" s="30"/>
      <c r="L37" s="30"/>
      <c r="M37" s="30"/>
      <c r="N37" s="30"/>
      <c r="O37" s="30"/>
      <c r="P37" s="25"/>
      <c r="Q37" s="105">
        <f>SUM(D37:O37)</f>
        <v>0</v>
      </c>
      <c r="R37" s="106">
        <f>Q37</f>
        <v>0</v>
      </c>
    </row>
    <row r="38" spans="1:18" s="8" customFormat="1" ht="15.75" x14ac:dyDescent="0.25">
      <c r="A38" s="92"/>
      <c r="B38" s="50" t="s">
        <v>23</v>
      </c>
      <c r="C38" s="50"/>
      <c r="D38" s="19"/>
      <c r="E38" s="19"/>
      <c r="F38" s="19"/>
      <c r="G38" s="19"/>
      <c r="H38" s="19"/>
      <c r="I38" s="19"/>
      <c r="J38" s="19"/>
      <c r="K38" s="19"/>
      <c r="L38" s="19"/>
      <c r="M38" s="19"/>
      <c r="N38" s="19"/>
      <c r="O38" s="19"/>
      <c r="P38" s="21">
        <f>IF(ISNUMBER(AVERAGE(D38:O38)),AVERAGE(D38:O38),0)</f>
        <v>0</v>
      </c>
      <c r="Q38" s="21">
        <f>SUM(D38:O38)</f>
        <v>0</v>
      </c>
      <c r="R38" s="23">
        <f>IF(ISNUMBER(Q38*(D31*(P36-D32))/(R37*(P36-P35))),Q38*(D31*(P36-D32))/(R37*(P36-P35)),0)</f>
        <v>0</v>
      </c>
    </row>
    <row r="39" spans="1:18" s="8" customFormat="1" ht="15.75" x14ac:dyDescent="0.25">
      <c r="A39" s="92"/>
      <c r="B39" s="50" t="s">
        <v>64</v>
      </c>
      <c r="C39" s="50"/>
      <c r="D39" s="20">
        <f>IF(ISNUMBER(D38/$K$15*1000),D38/$K$15*1000,0)</f>
        <v>0</v>
      </c>
      <c r="E39" s="20">
        <f t="shared" ref="E39:O39" si="0">IF(ISNUMBER(E38/$K$15*1000),E38/$K$15*1000,0)</f>
        <v>0</v>
      </c>
      <c r="F39" s="20">
        <f t="shared" si="0"/>
        <v>0</v>
      </c>
      <c r="G39" s="20">
        <f t="shared" si="0"/>
        <v>0</v>
      </c>
      <c r="H39" s="20">
        <f t="shared" si="0"/>
        <v>0</v>
      </c>
      <c r="I39" s="20">
        <f t="shared" si="0"/>
        <v>0</v>
      </c>
      <c r="J39" s="20">
        <f t="shared" si="0"/>
        <v>0</v>
      </c>
      <c r="K39" s="20">
        <f t="shared" si="0"/>
        <v>0</v>
      </c>
      <c r="L39" s="20">
        <f t="shared" si="0"/>
        <v>0</v>
      </c>
      <c r="M39" s="20">
        <f t="shared" si="0"/>
        <v>0</v>
      </c>
      <c r="N39" s="20">
        <f t="shared" si="0"/>
        <v>0</v>
      </c>
      <c r="O39" s="20">
        <f t="shared" si="0"/>
        <v>0</v>
      </c>
      <c r="P39" s="21">
        <f t="shared" ref="P39:P40" si="1">AVERAGE(D39:O39)</f>
        <v>0</v>
      </c>
      <c r="Q39" s="24"/>
      <c r="R39" s="20">
        <f t="shared" ref="R39" si="2">IF(ISNUMBER(R38/$K$15*1000),R38/$K$15*1000,0)</f>
        <v>0</v>
      </c>
    </row>
    <row r="40" spans="1:18" s="8" customFormat="1" ht="15.75" x14ac:dyDescent="0.25">
      <c r="A40" s="93"/>
      <c r="B40" s="50" t="s">
        <v>30</v>
      </c>
      <c r="C40" s="50"/>
      <c r="D40" s="21">
        <f>D38*$D$29</f>
        <v>0</v>
      </c>
      <c r="E40" s="21">
        <f t="shared" ref="E40:O40" si="3">E38*$D$29</f>
        <v>0</v>
      </c>
      <c r="F40" s="21">
        <f t="shared" si="3"/>
        <v>0</v>
      </c>
      <c r="G40" s="21">
        <f t="shared" si="3"/>
        <v>0</v>
      </c>
      <c r="H40" s="21">
        <f t="shared" si="3"/>
        <v>0</v>
      </c>
      <c r="I40" s="21">
        <f t="shared" si="3"/>
        <v>0</v>
      </c>
      <c r="J40" s="21">
        <f t="shared" si="3"/>
        <v>0</v>
      </c>
      <c r="K40" s="21">
        <f t="shared" si="3"/>
        <v>0</v>
      </c>
      <c r="L40" s="21">
        <f t="shared" si="3"/>
        <v>0</v>
      </c>
      <c r="M40" s="21">
        <f t="shared" si="3"/>
        <v>0</v>
      </c>
      <c r="N40" s="21">
        <f>N38*$D$29</f>
        <v>0</v>
      </c>
      <c r="O40" s="21">
        <f t="shared" si="3"/>
        <v>0</v>
      </c>
      <c r="P40" s="21">
        <f t="shared" si="1"/>
        <v>0</v>
      </c>
      <c r="Q40" s="21">
        <f>SUM(D40:O40)</f>
        <v>0</v>
      </c>
      <c r="R40" s="28">
        <f>R38*$D$29</f>
        <v>0</v>
      </c>
    </row>
    <row r="41" spans="1:18" s="1" customFormat="1" ht="11.25" x14ac:dyDescent="0.2">
      <c r="A41" s="13" t="s">
        <v>54</v>
      </c>
      <c r="B41" s="13"/>
    </row>
    <row r="42" spans="1:18" s="1" customFormat="1" ht="12.75" x14ac:dyDescent="0.2">
      <c r="A42" s="13" t="s">
        <v>36</v>
      </c>
      <c r="B42" s="13"/>
    </row>
    <row r="43" spans="1:18" ht="114" customHeight="1" x14ac:dyDescent="0.25">
      <c r="A43" s="54" t="s">
        <v>108</v>
      </c>
      <c r="B43" s="54"/>
      <c r="C43" s="54"/>
      <c r="D43" s="54"/>
      <c r="E43" s="54"/>
      <c r="F43" s="54"/>
      <c r="G43" s="54"/>
      <c r="H43" s="54"/>
      <c r="I43" s="54"/>
      <c r="J43" s="54"/>
      <c r="K43" s="54"/>
      <c r="L43" s="54"/>
      <c r="M43" s="54"/>
      <c r="N43" s="54"/>
      <c r="O43" s="54"/>
      <c r="P43" s="54"/>
      <c r="Q43" s="54"/>
      <c r="R43" s="54"/>
    </row>
    <row r="44" spans="1:18" s="1" customFormat="1" ht="11.25" x14ac:dyDescent="0.2">
      <c r="A44" s="13"/>
      <c r="B44" s="13"/>
    </row>
    <row r="45" spans="1:18" s="8" customFormat="1" ht="15.75" x14ac:dyDescent="0.25">
      <c r="A45" s="3" t="s">
        <v>53</v>
      </c>
      <c r="B45" s="3"/>
    </row>
    <row r="46" spans="1:18" ht="17.25" x14ac:dyDescent="0.3">
      <c r="A46" s="56" t="s">
        <v>33</v>
      </c>
      <c r="B46" s="56"/>
      <c r="C46" s="56"/>
      <c r="D46" s="57">
        <v>0</v>
      </c>
      <c r="E46" s="58"/>
      <c r="F46" s="58"/>
      <c r="G46" s="58"/>
      <c r="H46" s="58"/>
      <c r="I46" s="58"/>
      <c r="J46" s="58"/>
      <c r="K46" s="58"/>
      <c r="L46" s="58"/>
      <c r="M46" s="58"/>
      <c r="N46" s="58"/>
      <c r="O46" s="58"/>
      <c r="P46" s="58"/>
      <c r="Q46" s="58"/>
      <c r="R46" s="59"/>
    </row>
    <row r="47" spans="1:18" s="8" customFormat="1" ht="61.5" customHeight="1" x14ac:dyDescent="0.25">
      <c r="A47" s="47"/>
      <c r="B47" s="47"/>
      <c r="C47" s="47"/>
      <c r="D47" s="35" t="s">
        <v>9</v>
      </c>
      <c r="E47" s="35" t="s">
        <v>10</v>
      </c>
      <c r="F47" s="35" t="s">
        <v>11</v>
      </c>
      <c r="G47" s="35" t="s">
        <v>12</v>
      </c>
      <c r="H47" s="35" t="s">
        <v>13</v>
      </c>
      <c r="I47" s="35" t="s">
        <v>14</v>
      </c>
      <c r="J47" s="35" t="s">
        <v>15</v>
      </c>
      <c r="K47" s="35" t="s">
        <v>16</v>
      </c>
      <c r="L47" s="35" t="s">
        <v>17</v>
      </c>
      <c r="M47" s="35" t="s">
        <v>18</v>
      </c>
      <c r="N47" s="35" t="s">
        <v>19</v>
      </c>
      <c r="O47" s="35" t="s">
        <v>20</v>
      </c>
      <c r="P47" s="35" t="s">
        <v>21</v>
      </c>
      <c r="Q47" s="47" t="s">
        <v>22</v>
      </c>
      <c r="R47" s="47"/>
    </row>
    <row r="48" spans="1:18" s="1" customFormat="1" ht="11.25" x14ac:dyDescent="0.2">
      <c r="A48" s="48"/>
      <c r="B48" s="48"/>
      <c r="C48" s="48"/>
      <c r="D48" s="38">
        <v>1</v>
      </c>
      <c r="E48" s="38">
        <v>2</v>
      </c>
      <c r="F48" s="38">
        <v>3</v>
      </c>
      <c r="G48" s="38">
        <v>4</v>
      </c>
      <c r="H48" s="38">
        <v>5</v>
      </c>
      <c r="I48" s="38">
        <v>6</v>
      </c>
      <c r="J48" s="38">
        <v>7</v>
      </c>
      <c r="K48" s="38">
        <v>8</v>
      </c>
      <c r="L48" s="38">
        <v>9</v>
      </c>
      <c r="M48" s="38">
        <v>10</v>
      </c>
      <c r="N48" s="38">
        <v>11</v>
      </c>
      <c r="O48" s="38">
        <v>12</v>
      </c>
      <c r="P48" s="38">
        <v>13</v>
      </c>
      <c r="Q48" s="48">
        <v>14</v>
      </c>
      <c r="R48" s="48"/>
    </row>
    <row r="49" spans="1:18" s="8" customFormat="1" ht="15.75" x14ac:dyDescent="0.25">
      <c r="A49" s="49" t="s">
        <v>24</v>
      </c>
      <c r="B49" s="50" t="s">
        <v>23</v>
      </c>
      <c r="C49" s="50"/>
      <c r="D49" s="19"/>
      <c r="E49" s="19"/>
      <c r="F49" s="19"/>
      <c r="G49" s="19"/>
      <c r="H49" s="19"/>
      <c r="I49" s="19"/>
      <c r="J49" s="19"/>
      <c r="K49" s="19"/>
      <c r="L49" s="19"/>
      <c r="M49" s="19"/>
      <c r="N49" s="19"/>
      <c r="O49" s="19"/>
      <c r="P49" s="21">
        <f>IF(ISNUMBER(AVERAGE(D49:O49)),AVERAGE(D49:O49),0)</f>
        <v>0</v>
      </c>
      <c r="Q49" s="51">
        <f t="shared" ref="Q49:Q51" si="4">SUM(D49:O49)</f>
        <v>0</v>
      </c>
      <c r="R49" s="51"/>
    </row>
    <row r="50" spans="1:18" s="8" customFormat="1" ht="15.75" x14ac:dyDescent="0.25">
      <c r="A50" s="49"/>
      <c r="B50" s="50" t="s">
        <v>64</v>
      </c>
      <c r="C50" s="50"/>
      <c r="D50" s="20">
        <f>IF(ISNUMBER(D49/$K$15*1000),D49/$K$15*1000,0)</f>
        <v>0</v>
      </c>
      <c r="E50" s="20">
        <f>IF(ISNUMBER(E49/$K$15*1000),E49/$K$15*1000,0)</f>
        <v>0</v>
      </c>
      <c r="F50" s="20">
        <f>IF(ISNUMBER(F49/$K$15*1000),F49/$K$15*1000,0)</f>
        <v>0</v>
      </c>
      <c r="G50" s="20">
        <f t="shared" ref="G50:O50" si="5">IF(ISNUMBER(G49/$K$15*1000),G49/$K$15*1000,0)</f>
        <v>0</v>
      </c>
      <c r="H50" s="20">
        <f t="shared" si="5"/>
        <v>0</v>
      </c>
      <c r="I50" s="20">
        <f t="shared" si="5"/>
        <v>0</v>
      </c>
      <c r="J50" s="20">
        <f t="shared" si="5"/>
        <v>0</v>
      </c>
      <c r="K50" s="20">
        <f t="shared" si="5"/>
        <v>0</v>
      </c>
      <c r="L50" s="20">
        <f t="shared" si="5"/>
        <v>0</v>
      </c>
      <c r="M50" s="20">
        <f t="shared" si="5"/>
        <v>0</v>
      </c>
      <c r="N50" s="20">
        <f t="shared" si="5"/>
        <v>0</v>
      </c>
      <c r="O50" s="20">
        <f t="shared" si="5"/>
        <v>0</v>
      </c>
      <c r="P50" s="22"/>
      <c r="Q50" s="52">
        <f t="shared" si="4"/>
        <v>0</v>
      </c>
      <c r="R50" s="52"/>
    </row>
    <row r="51" spans="1:18" s="8" customFormat="1" ht="15.75" x14ac:dyDescent="0.25">
      <c r="A51" s="49"/>
      <c r="B51" s="50" t="s">
        <v>30</v>
      </c>
      <c r="C51" s="50"/>
      <c r="D51" s="20">
        <f t="shared" ref="D51:O51" si="6">D49*$D$46</f>
        <v>0</v>
      </c>
      <c r="E51" s="20">
        <f t="shared" si="6"/>
        <v>0</v>
      </c>
      <c r="F51" s="20">
        <f t="shared" si="6"/>
        <v>0</v>
      </c>
      <c r="G51" s="20">
        <f t="shared" si="6"/>
        <v>0</v>
      </c>
      <c r="H51" s="20">
        <f t="shared" si="6"/>
        <v>0</v>
      </c>
      <c r="I51" s="20">
        <f t="shared" si="6"/>
        <v>0</v>
      </c>
      <c r="J51" s="20">
        <f t="shared" si="6"/>
        <v>0</v>
      </c>
      <c r="K51" s="20">
        <f t="shared" si="6"/>
        <v>0</v>
      </c>
      <c r="L51" s="20">
        <f t="shared" si="6"/>
        <v>0</v>
      </c>
      <c r="M51" s="20">
        <f t="shared" si="6"/>
        <v>0</v>
      </c>
      <c r="N51" s="20">
        <f t="shared" si="6"/>
        <v>0</v>
      </c>
      <c r="O51" s="20">
        <f t="shared" si="6"/>
        <v>0</v>
      </c>
      <c r="P51" s="21">
        <f>AVERAGE(D51:O51)</f>
        <v>0</v>
      </c>
      <c r="Q51" s="51">
        <f t="shared" si="4"/>
        <v>0</v>
      </c>
      <c r="R51" s="51"/>
    </row>
    <row r="52" spans="1:18" s="1" customFormat="1" ht="11.25" x14ac:dyDescent="0.2">
      <c r="A52" s="13" t="s">
        <v>54</v>
      </c>
      <c r="B52" s="13"/>
    </row>
    <row r="53" spans="1:18" s="1" customFormat="1" ht="12.75" x14ac:dyDescent="0.2">
      <c r="A53" s="13" t="s">
        <v>35</v>
      </c>
      <c r="B53" s="13"/>
    </row>
    <row r="54" spans="1:18" s="1" customFormat="1" ht="11.25" x14ac:dyDescent="0.2">
      <c r="A54" s="13"/>
      <c r="B54" s="13"/>
    </row>
    <row r="55" spans="1:18" s="8" customFormat="1" ht="15.75" x14ac:dyDescent="0.25">
      <c r="A55" s="3" t="s">
        <v>70</v>
      </c>
      <c r="B55" s="3"/>
    </row>
    <row r="56" spans="1:18" ht="17.25" x14ac:dyDescent="0.3">
      <c r="A56" s="56" t="s">
        <v>33</v>
      </c>
      <c r="B56" s="56"/>
      <c r="C56" s="56"/>
      <c r="D56" s="74">
        <v>0</v>
      </c>
      <c r="E56" s="75"/>
      <c r="F56" s="75"/>
      <c r="G56" s="75"/>
      <c r="H56" s="75"/>
      <c r="I56" s="75"/>
      <c r="J56" s="75"/>
      <c r="K56" s="75"/>
      <c r="L56" s="75"/>
      <c r="M56" s="75"/>
      <c r="N56" s="75"/>
      <c r="O56" s="75"/>
      <c r="P56" s="75"/>
      <c r="Q56" s="75"/>
      <c r="R56" s="76"/>
    </row>
    <row r="57" spans="1:18" s="8" customFormat="1" ht="66.75" customHeight="1" x14ac:dyDescent="0.25">
      <c r="A57" s="47"/>
      <c r="B57" s="47"/>
      <c r="C57" s="47"/>
      <c r="D57" s="35" t="s">
        <v>9</v>
      </c>
      <c r="E57" s="35" t="s">
        <v>10</v>
      </c>
      <c r="F57" s="35" t="s">
        <v>11</v>
      </c>
      <c r="G57" s="35" t="s">
        <v>12</v>
      </c>
      <c r="H57" s="35" t="s">
        <v>13</v>
      </c>
      <c r="I57" s="35" t="s">
        <v>14</v>
      </c>
      <c r="J57" s="35" t="s">
        <v>15</v>
      </c>
      <c r="K57" s="35" t="s">
        <v>16</v>
      </c>
      <c r="L57" s="35" t="s">
        <v>17</v>
      </c>
      <c r="M57" s="35" t="s">
        <v>18</v>
      </c>
      <c r="N57" s="35" t="s">
        <v>19</v>
      </c>
      <c r="O57" s="35" t="s">
        <v>20</v>
      </c>
      <c r="P57" s="35" t="s">
        <v>21</v>
      </c>
      <c r="Q57" s="47" t="s">
        <v>22</v>
      </c>
      <c r="R57" s="47"/>
    </row>
    <row r="58" spans="1:18" s="1" customFormat="1" ht="11.25" x14ac:dyDescent="0.2">
      <c r="A58" s="48"/>
      <c r="B58" s="48"/>
      <c r="C58" s="48"/>
      <c r="D58" s="38">
        <v>1</v>
      </c>
      <c r="E58" s="38">
        <v>2</v>
      </c>
      <c r="F58" s="38">
        <v>3</v>
      </c>
      <c r="G58" s="38">
        <v>4</v>
      </c>
      <c r="H58" s="38">
        <v>5</v>
      </c>
      <c r="I58" s="38">
        <v>6</v>
      </c>
      <c r="J58" s="38">
        <v>7</v>
      </c>
      <c r="K58" s="38">
        <v>8</v>
      </c>
      <c r="L58" s="38">
        <v>9</v>
      </c>
      <c r="M58" s="38">
        <v>10</v>
      </c>
      <c r="N58" s="38">
        <v>11</v>
      </c>
      <c r="O58" s="38">
        <v>12</v>
      </c>
      <c r="P58" s="38">
        <v>13</v>
      </c>
      <c r="Q58" s="48">
        <v>14</v>
      </c>
      <c r="R58" s="48"/>
    </row>
    <row r="59" spans="1:18" ht="15.75" x14ac:dyDescent="0.25">
      <c r="A59" s="49" t="s">
        <v>24</v>
      </c>
      <c r="B59" s="50" t="s">
        <v>23</v>
      </c>
      <c r="C59" s="50"/>
      <c r="D59" s="19"/>
      <c r="E59" s="19"/>
      <c r="F59" s="19"/>
      <c r="G59" s="19"/>
      <c r="H59" s="19"/>
      <c r="I59" s="19"/>
      <c r="J59" s="19"/>
      <c r="K59" s="19"/>
      <c r="L59" s="19"/>
      <c r="M59" s="19"/>
      <c r="N59" s="19"/>
      <c r="O59" s="19"/>
      <c r="P59" s="21">
        <f>IF(ISNUMBER(AVERAGE(D59:O59)),AVERAGE(D59:O59),0)</f>
        <v>0</v>
      </c>
      <c r="Q59" s="51">
        <f t="shared" ref="Q59:Q61" si="7">SUM(D59:O59)</f>
        <v>0</v>
      </c>
      <c r="R59" s="51"/>
    </row>
    <row r="60" spans="1:18" ht="15.75" x14ac:dyDescent="0.25">
      <c r="A60" s="49"/>
      <c r="B60" s="50" t="s">
        <v>64</v>
      </c>
      <c r="C60" s="50"/>
      <c r="D60" s="20">
        <f t="shared" ref="D60:O60" si="8">IF(ISNUMBER(D59/$K$15*1000),D59/$K$15*1000,0)</f>
        <v>0</v>
      </c>
      <c r="E60" s="20">
        <f t="shared" si="8"/>
        <v>0</v>
      </c>
      <c r="F60" s="20">
        <f t="shared" si="8"/>
        <v>0</v>
      </c>
      <c r="G60" s="20">
        <f t="shared" si="8"/>
        <v>0</v>
      </c>
      <c r="H60" s="20">
        <f t="shared" si="8"/>
        <v>0</v>
      </c>
      <c r="I60" s="20">
        <f t="shared" si="8"/>
        <v>0</v>
      </c>
      <c r="J60" s="20">
        <f t="shared" si="8"/>
        <v>0</v>
      </c>
      <c r="K60" s="20">
        <f t="shared" si="8"/>
        <v>0</v>
      </c>
      <c r="L60" s="20">
        <f t="shared" si="8"/>
        <v>0</v>
      </c>
      <c r="M60" s="20">
        <f t="shared" si="8"/>
        <v>0</v>
      </c>
      <c r="N60" s="20">
        <f t="shared" si="8"/>
        <v>0</v>
      </c>
      <c r="O60" s="20">
        <f t="shared" si="8"/>
        <v>0</v>
      </c>
      <c r="P60" s="22"/>
      <c r="Q60" s="52">
        <f t="shared" si="7"/>
        <v>0</v>
      </c>
      <c r="R60" s="52"/>
    </row>
    <row r="61" spans="1:18" ht="15.75" x14ac:dyDescent="0.25">
      <c r="A61" s="49"/>
      <c r="B61" s="50" t="s">
        <v>30</v>
      </c>
      <c r="C61" s="50"/>
      <c r="D61" s="20">
        <f>D59*$D$56</f>
        <v>0</v>
      </c>
      <c r="E61" s="20">
        <f t="shared" ref="E61:O61" si="9">E59*$D$56</f>
        <v>0</v>
      </c>
      <c r="F61" s="20">
        <f t="shared" si="9"/>
        <v>0</v>
      </c>
      <c r="G61" s="20">
        <f t="shared" si="9"/>
        <v>0</v>
      </c>
      <c r="H61" s="20">
        <f t="shared" si="9"/>
        <v>0</v>
      </c>
      <c r="I61" s="20">
        <f t="shared" si="9"/>
        <v>0</v>
      </c>
      <c r="J61" s="20">
        <f t="shared" si="9"/>
        <v>0</v>
      </c>
      <c r="K61" s="20">
        <f t="shared" si="9"/>
        <v>0</v>
      </c>
      <c r="L61" s="20">
        <f t="shared" si="9"/>
        <v>0</v>
      </c>
      <c r="M61" s="20">
        <f t="shared" si="9"/>
        <v>0</v>
      </c>
      <c r="N61" s="20">
        <f t="shared" si="9"/>
        <v>0</v>
      </c>
      <c r="O61" s="20">
        <f t="shared" si="9"/>
        <v>0</v>
      </c>
      <c r="P61" s="21">
        <f t="shared" ref="P61" si="10">AVERAGE(D61:O61)</f>
        <v>0</v>
      </c>
      <c r="Q61" s="51">
        <f t="shared" si="7"/>
        <v>0</v>
      </c>
      <c r="R61" s="51"/>
    </row>
    <row r="62" spans="1:18" s="1" customFormat="1" ht="11.25" x14ac:dyDescent="0.2">
      <c r="A62" s="13" t="s">
        <v>54</v>
      </c>
      <c r="B62" s="13"/>
      <c r="C62" s="14"/>
      <c r="D62" s="15"/>
      <c r="E62" s="15"/>
      <c r="F62" s="15"/>
      <c r="G62" s="15"/>
      <c r="H62" s="15"/>
      <c r="I62" s="15"/>
      <c r="J62" s="15"/>
      <c r="K62" s="15"/>
      <c r="L62" s="15"/>
      <c r="M62" s="15"/>
      <c r="N62" s="15"/>
      <c r="O62" s="15"/>
      <c r="P62" s="15"/>
      <c r="Q62" s="15"/>
    </row>
    <row r="63" spans="1:18" s="1" customFormat="1" ht="12.75" x14ac:dyDescent="0.2">
      <c r="A63" s="16" t="s">
        <v>34</v>
      </c>
      <c r="B63" s="16"/>
      <c r="C63" s="14"/>
      <c r="D63" s="15"/>
      <c r="E63" s="15"/>
      <c r="F63" s="15"/>
      <c r="G63" s="15"/>
      <c r="H63" s="15"/>
      <c r="I63" s="15"/>
      <c r="J63" s="15"/>
      <c r="K63" s="15"/>
      <c r="L63" s="15"/>
      <c r="M63" s="15"/>
      <c r="N63" s="15"/>
      <c r="O63" s="15"/>
      <c r="P63" s="15"/>
      <c r="Q63" s="15"/>
    </row>
    <row r="64" spans="1:18" s="1" customFormat="1" ht="11.25" x14ac:dyDescent="0.2">
      <c r="A64" s="13"/>
      <c r="B64" s="13"/>
    </row>
    <row r="65" spans="1:18" s="8" customFormat="1" ht="15.75" x14ac:dyDescent="0.25">
      <c r="A65" s="3" t="s">
        <v>69</v>
      </c>
      <c r="B65" s="3"/>
    </row>
    <row r="66" spans="1:18" ht="17.25" x14ac:dyDescent="0.3">
      <c r="A66" s="56" t="s">
        <v>33</v>
      </c>
      <c r="B66" s="56"/>
      <c r="C66" s="56"/>
      <c r="D66" s="57">
        <v>9.2499999999999999E-2</v>
      </c>
      <c r="E66" s="58"/>
      <c r="F66" s="58"/>
      <c r="G66" s="58"/>
      <c r="H66" s="58"/>
      <c r="I66" s="58"/>
      <c r="J66" s="58"/>
      <c r="K66" s="58"/>
      <c r="L66" s="58"/>
      <c r="M66" s="58"/>
      <c r="N66" s="58"/>
      <c r="O66" s="58"/>
      <c r="P66" s="58"/>
      <c r="Q66" s="58"/>
      <c r="R66" s="59"/>
    </row>
    <row r="67" spans="1:18" s="8" customFormat="1" ht="66.75" customHeight="1" x14ac:dyDescent="0.25">
      <c r="A67" s="47"/>
      <c r="B67" s="47"/>
      <c r="C67" s="47"/>
      <c r="D67" s="35" t="s">
        <v>9</v>
      </c>
      <c r="E67" s="35" t="s">
        <v>10</v>
      </c>
      <c r="F67" s="35" t="s">
        <v>11</v>
      </c>
      <c r="G67" s="35" t="s">
        <v>12</v>
      </c>
      <c r="H67" s="35" t="s">
        <v>13</v>
      </c>
      <c r="I67" s="35" t="s">
        <v>14</v>
      </c>
      <c r="J67" s="35" t="s">
        <v>15</v>
      </c>
      <c r="K67" s="35" t="s">
        <v>16</v>
      </c>
      <c r="L67" s="35" t="s">
        <v>17</v>
      </c>
      <c r="M67" s="35" t="s">
        <v>18</v>
      </c>
      <c r="N67" s="35" t="s">
        <v>19</v>
      </c>
      <c r="O67" s="35" t="s">
        <v>20</v>
      </c>
      <c r="P67" s="35" t="s">
        <v>21</v>
      </c>
      <c r="Q67" s="47" t="s">
        <v>22</v>
      </c>
      <c r="R67" s="47"/>
    </row>
    <row r="68" spans="1:18" s="1" customFormat="1" ht="11.25" x14ac:dyDescent="0.2">
      <c r="A68" s="48"/>
      <c r="B68" s="48"/>
      <c r="C68" s="48"/>
      <c r="D68" s="38">
        <v>1</v>
      </c>
      <c r="E68" s="38">
        <v>2</v>
      </c>
      <c r="F68" s="38">
        <v>3</v>
      </c>
      <c r="G68" s="38">
        <v>4</v>
      </c>
      <c r="H68" s="38">
        <v>5</v>
      </c>
      <c r="I68" s="38">
        <v>6</v>
      </c>
      <c r="J68" s="38">
        <v>7</v>
      </c>
      <c r="K68" s="38">
        <v>8</v>
      </c>
      <c r="L68" s="38">
        <v>9</v>
      </c>
      <c r="M68" s="38">
        <v>10</v>
      </c>
      <c r="N68" s="38">
        <v>11</v>
      </c>
      <c r="O68" s="38">
        <v>12</v>
      </c>
      <c r="P68" s="38">
        <v>13</v>
      </c>
      <c r="Q68" s="48">
        <v>14</v>
      </c>
      <c r="R68" s="48"/>
    </row>
    <row r="69" spans="1:18" ht="15.75" x14ac:dyDescent="0.25">
      <c r="A69" s="49" t="s">
        <v>24</v>
      </c>
      <c r="B69" s="50" t="s">
        <v>23</v>
      </c>
      <c r="C69" s="50"/>
      <c r="D69" s="19"/>
      <c r="E69" s="19"/>
      <c r="F69" s="19"/>
      <c r="G69" s="19"/>
      <c r="H69" s="19"/>
      <c r="I69" s="19"/>
      <c r="J69" s="19"/>
      <c r="K69" s="19"/>
      <c r="L69" s="19"/>
      <c r="M69" s="19"/>
      <c r="N69" s="19"/>
      <c r="O69" s="19"/>
      <c r="P69" s="21">
        <f>IF(ISNUMBER(AVERAGE(D69:O69)),AVERAGE(D69:O69),0)</f>
        <v>0</v>
      </c>
      <c r="Q69" s="51">
        <f t="shared" ref="Q69:Q71" si="11">SUM(D69:O69)</f>
        <v>0</v>
      </c>
      <c r="R69" s="51"/>
    </row>
    <row r="70" spans="1:18" ht="15.75" x14ac:dyDescent="0.25">
      <c r="A70" s="49"/>
      <c r="B70" s="50" t="s">
        <v>64</v>
      </c>
      <c r="C70" s="50"/>
      <c r="D70" s="20">
        <f t="shared" ref="D70:O70" si="12">IF(ISNUMBER(D69/$K$15*1000),D69/$K$15*1000,0)</f>
        <v>0</v>
      </c>
      <c r="E70" s="20">
        <f t="shared" si="12"/>
        <v>0</v>
      </c>
      <c r="F70" s="20">
        <f t="shared" si="12"/>
        <v>0</v>
      </c>
      <c r="G70" s="20">
        <f t="shared" si="12"/>
        <v>0</v>
      </c>
      <c r="H70" s="20">
        <f t="shared" si="12"/>
        <v>0</v>
      </c>
      <c r="I70" s="20">
        <f t="shared" si="12"/>
        <v>0</v>
      </c>
      <c r="J70" s="20">
        <f t="shared" si="12"/>
        <v>0</v>
      </c>
      <c r="K70" s="20">
        <f t="shared" si="12"/>
        <v>0</v>
      </c>
      <c r="L70" s="20">
        <f t="shared" si="12"/>
        <v>0</v>
      </c>
      <c r="M70" s="20">
        <f t="shared" si="12"/>
        <v>0</v>
      </c>
      <c r="N70" s="20">
        <f t="shared" si="12"/>
        <v>0</v>
      </c>
      <c r="O70" s="20">
        <f t="shared" si="12"/>
        <v>0</v>
      </c>
      <c r="P70" s="22"/>
      <c r="Q70" s="52">
        <f t="shared" si="11"/>
        <v>0</v>
      </c>
      <c r="R70" s="52"/>
    </row>
    <row r="71" spans="1:18" ht="15.75" x14ac:dyDescent="0.25">
      <c r="A71" s="49"/>
      <c r="B71" s="50" t="s">
        <v>30</v>
      </c>
      <c r="C71" s="50"/>
      <c r="D71" s="20">
        <f>D69*$D$66</f>
        <v>0</v>
      </c>
      <c r="E71" s="20">
        <f t="shared" ref="E71:O71" si="13">E69*$D$66</f>
        <v>0</v>
      </c>
      <c r="F71" s="20">
        <f t="shared" si="13"/>
        <v>0</v>
      </c>
      <c r="G71" s="20">
        <f t="shared" si="13"/>
        <v>0</v>
      </c>
      <c r="H71" s="20">
        <f t="shared" si="13"/>
        <v>0</v>
      </c>
      <c r="I71" s="20">
        <f t="shared" si="13"/>
        <v>0</v>
      </c>
      <c r="J71" s="20">
        <f t="shared" si="13"/>
        <v>0</v>
      </c>
      <c r="K71" s="20">
        <f t="shared" si="13"/>
        <v>0</v>
      </c>
      <c r="L71" s="20">
        <f t="shared" si="13"/>
        <v>0</v>
      </c>
      <c r="M71" s="20">
        <f t="shared" si="13"/>
        <v>0</v>
      </c>
      <c r="N71" s="20">
        <f t="shared" si="13"/>
        <v>0</v>
      </c>
      <c r="O71" s="20">
        <f t="shared" si="13"/>
        <v>0</v>
      </c>
      <c r="P71" s="21">
        <f t="shared" ref="P71" si="14">AVERAGE(D71:O71)</f>
        <v>0</v>
      </c>
      <c r="Q71" s="51">
        <f t="shared" si="11"/>
        <v>0</v>
      </c>
      <c r="R71" s="51"/>
    </row>
    <row r="72" spans="1:18" s="1" customFormat="1" ht="11.25" x14ac:dyDescent="0.2">
      <c r="A72" s="13" t="s">
        <v>54</v>
      </c>
      <c r="B72" s="13"/>
      <c r="C72" s="14"/>
      <c r="D72" s="15"/>
      <c r="E72" s="15"/>
      <c r="F72" s="15"/>
      <c r="G72" s="15"/>
      <c r="H72" s="15"/>
      <c r="I72" s="15"/>
      <c r="J72" s="15"/>
      <c r="K72" s="15"/>
      <c r="L72" s="15"/>
      <c r="M72" s="15"/>
      <c r="N72" s="15"/>
      <c r="O72" s="15"/>
      <c r="P72" s="15"/>
      <c r="Q72" s="15"/>
    </row>
    <row r="73" spans="1:18" s="1" customFormat="1" ht="12.75" x14ac:dyDescent="0.2">
      <c r="A73" s="16" t="s">
        <v>34</v>
      </c>
      <c r="B73" s="16"/>
      <c r="C73" s="14"/>
      <c r="D73" s="15"/>
      <c r="E73" s="15"/>
      <c r="F73" s="15"/>
      <c r="G73" s="15"/>
      <c r="H73" s="15"/>
      <c r="I73" s="15"/>
      <c r="J73" s="15"/>
      <c r="K73" s="15"/>
      <c r="L73" s="15"/>
      <c r="M73" s="15"/>
      <c r="N73" s="15"/>
      <c r="O73" s="15"/>
      <c r="P73" s="15"/>
      <c r="Q73" s="15"/>
    </row>
    <row r="74" spans="1:18" s="1" customFormat="1" ht="11.25" x14ac:dyDescent="0.2">
      <c r="A74" s="16"/>
      <c r="B74" s="16"/>
      <c r="C74" s="14"/>
      <c r="D74" s="15"/>
      <c r="E74" s="15"/>
      <c r="F74" s="15"/>
      <c r="G74" s="15"/>
      <c r="H74" s="15"/>
      <c r="I74" s="15"/>
      <c r="J74" s="15"/>
      <c r="K74" s="15"/>
      <c r="L74" s="15"/>
      <c r="M74" s="15"/>
      <c r="N74" s="15"/>
      <c r="O74" s="15"/>
      <c r="P74" s="15"/>
      <c r="Q74" s="15"/>
    </row>
    <row r="75" spans="1:18" s="8" customFormat="1" ht="15.75" x14ac:dyDescent="0.25">
      <c r="A75" s="3" t="s">
        <v>55</v>
      </c>
      <c r="B75" s="3"/>
    </row>
    <row r="76" spans="1:18" ht="17.25" customHeight="1" x14ac:dyDescent="0.3">
      <c r="A76" s="56" t="s">
        <v>33</v>
      </c>
      <c r="B76" s="56"/>
      <c r="C76" s="56"/>
      <c r="D76" s="57">
        <v>0</v>
      </c>
      <c r="E76" s="58"/>
      <c r="F76" s="58"/>
      <c r="G76" s="58"/>
      <c r="H76" s="58"/>
      <c r="I76" s="58"/>
      <c r="J76" s="58"/>
      <c r="K76" s="58"/>
      <c r="L76" s="58"/>
      <c r="M76" s="58"/>
      <c r="N76" s="58"/>
      <c r="O76" s="58"/>
      <c r="P76" s="58"/>
      <c r="Q76" s="58"/>
      <c r="R76" s="59"/>
    </row>
    <row r="77" spans="1:18" s="8" customFormat="1" ht="66.75" customHeight="1" x14ac:dyDescent="0.25">
      <c r="A77" s="47"/>
      <c r="B77" s="47"/>
      <c r="C77" s="47"/>
      <c r="D77" s="35" t="s">
        <v>9</v>
      </c>
      <c r="E77" s="35" t="s">
        <v>10</v>
      </c>
      <c r="F77" s="35" t="s">
        <v>11</v>
      </c>
      <c r="G77" s="35" t="s">
        <v>12</v>
      </c>
      <c r="H77" s="35" t="s">
        <v>13</v>
      </c>
      <c r="I77" s="35" t="s">
        <v>14</v>
      </c>
      <c r="J77" s="35" t="s">
        <v>15</v>
      </c>
      <c r="K77" s="35" t="s">
        <v>16</v>
      </c>
      <c r="L77" s="35" t="s">
        <v>17</v>
      </c>
      <c r="M77" s="35" t="s">
        <v>18</v>
      </c>
      <c r="N77" s="35" t="s">
        <v>19</v>
      </c>
      <c r="O77" s="35" t="s">
        <v>20</v>
      </c>
      <c r="P77" s="35" t="s">
        <v>21</v>
      </c>
      <c r="Q77" s="47" t="s">
        <v>22</v>
      </c>
      <c r="R77" s="47"/>
    </row>
    <row r="78" spans="1:18" s="1" customFormat="1" ht="11.25" x14ac:dyDescent="0.2">
      <c r="A78" s="48"/>
      <c r="B78" s="48"/>
      <c r="C78" s="48"/>
      <c r="D78" s="38">
        <v>1</v>
      </c>
      <c r="E78" s="38">
        <v>2</v>
      </c>
      <c r="F78" s="38">
        <v>3</v>
      </c>
      <c r="G78" s="38">
        <v>4</v>
      </c>
      <c r="H78" s="38">
        <v>5</v>
      </c>
      <c r="I78" s="38">
        <v>6</v>
      </c>
      <c r="J78" s="38">
        <v>7</v>
      </c>
      <c r="K78" s="38">
        <v>8</v>
      </c>
      <c r="L78" s="38">
        <v>9</v>
      </c>
      <c r="M78" s="38">
        <v>10</v>
      </c>
      <c r="N78" s="38">
        <v>11</v>
      </c>
      <c r="O78" s="38">
        <v>12</v>
      </c>
      <c r="P78" s="38">
        <v>13</v>
      </c>
      <c r="Q78" s="48">
        <v>14</v>
      </c>
      <c r="R78" s="48"/>
    </row>
    <row r="79" spans="1:18" ht="15.75" x14ac:dyDescent="0.25">
      <c r="A79" s="49" t="s">
        <v>24</v>
      </c>
      <c r="B79" s="50" t="s">
        <v>23</v>
      </c>
      <c r="C79" s="50"/>
      <c r="D79" s="19"/>
      <c r="E79" s="19"/>
      <c r="F79" s="19"/>
      <c r="G79" s="19"/>
      <c r="H79" s="19"/>
      <c r="I79" s="19"/>
      <c r="J79" s="19"/>
      <c r="K79" s="19"/>
      <c r="L79" s="19"/>
      <c r="M79" s="19"/>
      <c r="N79" s="19"/>
      <c r="O79" s="19"/>
      <c r="P79" s="21">
        <f>IF(ISNUMBER(AVERAGE(D79:O79)),AVERAGE(D79:O79),0)</f>
        <v>0</v>
      </c>
      <c r="Q79" s="51">
        <f t="shared" ref="Q79:Q81" si="15">SUM(D79:O79)</f>
        <v>0</v>
      </c>
      <c r="R79" s="51"/>
    </row>
    <row r="80" spans="1:18" ht="15.75" x14ac:dyDescent="0.25">
      <c r="A80" s="49"/>
      <c r="B80" s="50" t="s">
        <v>64</v>
      </c>
      <c r="C80" s="50"/>
      <c r="D80" s="20">
        <f t="shared" ref="D80:O80" si="16">IF(ISNUMBER(D79/$K$15*1000),D79/$K$15*1000,0)</f>
        <v>0</v>
      </c>
      <c r="E80" s="20">
        <f t="shared" si="16"/>
        <v>0</v>
      </c>
      <c r="F80" s="20">
        <f t="shared" si="16"/>
        <v>0</v>
      </c>
      <c r="G80" s="20">
        <f t="shared" si="16"/>
        <v>0</v>
      </c>
      <c r="H80" s="20">
        <f t="shared" si="16"/>
        <v>0</v>
      </c>
      <c r="I80" s="20">
        <f t="shared" si="16"/>
        <v>0</v>
      </c>
      <c r="J80" s="20">
        <f t="shared" si="16"/>
        <v>0</v>
      </c>
      <c r="K80" s="20">
        <f t="shared" si="16"/>
        <v>0</v>
      </c>
      <c r="L80" s="20">
        <f t="shared" si="16"/>
        <v>0</v>
      </c>
      <c r="M80" s="20">
        <f t="shared" si="16"/>
        <v>0</v>
      </c>
      <c r="N80" s="20">
        <f t="shared" si="16"/>
        <v>0</v>
      </c>
      <c r="O80" s="20">
        <f t="shared" si="16"/>
        <v>0</v>
      </c>
      <c r="P80" s="22"/>
      <c r="Q80" s="52">
        <f t="shared" si="15"/>
        <v>0</v>
      </c>
      <c r="R80" s="52"/>
    </row>
    <row r="81" spans="1:18" ht="15.75" x14ac:dyDescent="0.25">
      <c r="A81" s="49"/>
      <c r="B81" s="50" t="s">
        <v>30</v>
      </c>
      <c r="C81" s="50"/>
      <c r="D81" s="20">
        <f>D79*$D$66</f>
        <v>0</v>
      </c>
      <c r="E81" s="20">
        <f t="shared" ref="E81:O81" si="17">E79*$D$66</f>
        <v>0</v>
      </c>
      <c r="F81" s="20">
        <f t="shared" si="17"/>
        <v>0</v>
      </c>
      <c r="G81" s="20">
        <f t="shared" si="17"/>
        <v>0</v>
      </c>
      <c r="H81" s="20">
        <f t="shared" si="17"/>
        <v>0</v>
      </c>
      <c r="I81" s="20">
        <f t="shared" si="17"/>
        <v>0</v>
      </c>
      <c r="J81" s="20">
        <f t="shared" si="17"/>
        <v>0</v>
      </c>
      <c r="K81" s="20">
        <f t="shared" si="17"/>
        <v>0</v>
      </c>
      <c r="L81" s="20">
        <f t="shared" si="17"/>
        <v>0</v>
      </c>
      <c r="M81" s="20">
        <f t="shared" si="17"/>
        <v>0</v>
      </c>
      <c r="N81" s="20">
        <f t="shared" si="17"/>
        <v>0</v>
      </c>
      <c r="O81" s="20">
        <f t="shared" si="17"/>
        <v>0</v>
      </c>
      <c r="P81" s="21">
        <f t="shared" ref="P81" si="18">AVERAGE(D81:O81)</f>
        <v>0</v>
      </c>
      <c r="Q81" s="51">
        <f t="shared" si="15"/>
        <v>0</v>
      </c>
      <c r="R81" s="51"/>
    </row>
    <row r="82" spans="1:18" s="1" customFormat="1" ht="11.25" x14ac:dyDescent="0.2">
      <c r="A82" s="13" t="s">
        <v>54</v>
      </c>
      <c r="B82" s="13"/>
      <c r="C82" s="14"/>
      <c r="D82" s="15"/>
      <c r="E82" s="15"/>
      <c r="F82" s="15"/>
      <c r="G82" s="15"/>
      <c r="H82" s="15"/>
      <c r="I82" s="15"/>
      <c r="J82" s="15"/>
      <c r="K82" s="15"/>
      <c r="L82" s="15"/>
      <c r="M82" s="15"/>
      <c r="N82" s="15"/>
      <c r="O82" s="15"/>
      <c r="P82" s="15"/>
      <c r="Q82" s="15"/>
    </row>
    <row r="83" spans="1:18" s="1" customFormat="1" ht="12.75" x14ac:dyDescent="0.2">
      <c r="A83" s="16" t="s">
        <v>34</v>
      </c>
      <c r="B83" s="16"/>
      <c r="C83" s="14"/>
      <c r="D83" s="15"/>
      <c r="E83" s="15"/>
      <c r="F83" s="15"/>
      <c r="G83" s="15"/>
      <c r="H83" s="15"/>
      <c r="I83" s="15"/>
      <c r="J83" s="15"/>
      <c r="K83" s="15"/>
      <c r="L83" s="15"/>
      <c r="M83" s="15"/>
      <c r="N83" s="15"/>
      <c r="O83" s="15"/>
      <c r="P83" s="15"/>
      <c r="Q83" s="15"/>
    </row>
    <row r="84" spans="1:18" s="1" customFormat="1" ht="11.25" x14ac:dyDescent="0.2">
      <c r="A84" s="16"/>
      <c r="B84" s="16"/>
      <c r="C84" s="14"/>
      <c r="D84" s="15"/>
      <c r="E84" s="15"/>
      <c r="F84" s="15"/>
      <c r="G84" s="15"/>
      <c r="H84" s="15"/>
      <c r="I84" s="15"/>
      <c r="J84" s="15"/>
      <c r="K84" s="15"/>
      <c r="L84" s="15"/>
      <c r="M84" s="15"/>
      <c r="N84" s="15"/>
      <c r="O84" s="15"/>
      <c r="P84" s="15"/>
      <c r="Q84" s="15"/>
    </row>
    <row r="85" spans="1:18" s="8" customFormat="1" ht="15.75" x14ac:dyDescent="0.25">
      <c r="A85" s="3" t="s">
        <v>89</v>
      </c>
      <c r="B85" s="3"/>
    </row>
    <row r="86" spans="1:18" s="8" customFormat="1" ht="66.75" customHeight="1" x14ac:dyDescent="0.25">
      <c r="A86" s="47"/>
      <c r="B86" s="47"/>
      <c r="C86" s="47"/>
      <c r="D86" s="35" t="s">
        <v>9</v>
      </c>
      <c r="E86" s="35" t="s">
        <v>10</v>
      </c>
      <c r="F86" s="35" t="s">
        <v>11</v>
      </c>
      <c r="G86" s="35" t="s">
        <v>12</v>
      </c>
      <c r="H86" s="35" t="s">
        <v>13</v>
      </c>
      <c r="I86" s="35" t="s">
        <v>14</v>
      </c>
      <c r="J86" s="35" t="s">
        <v>15</v>
      </c>
      <c r="K86" s="35" t="s">
        <v>16</v>
      </c>
      <c r="L86" s="35" t="s">
        <v>17</v>
      </c>
      <c r="M86" s="35" t="s">
        <v>18</v>
      </c>
      <c r="N86" s="35" t="s">
        <v>19</v>
      </c>
      <c r="O86" s="35" t="s">
        <v>20</v>
      </c>
      <c r="P86" s="35" t="s">
        <v>21</v>
      </c>
      <c r="Q86" s="47" t="s">
        <v>22</v>
      </c>
      <c r="R86" s="47"/>
    </row>
    <row r="87" spans="1:18" s="1" customFormat="1" ht="11.25" x14ac:dyDescent="0.2">
      <c r="A87" s="48"/>
      <c r="B87" s="48"/>
      <c r="C87" s="48"/>
      <c r="D87" s="39">
        <v>1</v>
      </c>
      <c r="E87" s="39">
        <v>2</v>
      </c>
      <c r="F87" s="39">
        <v>3</v>
      </c>
      <c r="G87" s="39">
        <v>4</v>
      </c>
      <c r="H87" s="39">
        <v>5</v>
      </c>
      <c r="I87" s="39">
        <v>6</v>
      </c>
      <c r="J87" s="39">
        <v>7</v>
      </c>
      <c r="K87" s="39">
        <v>8</v>
      </c>
      <c r="L87" s="39">
        <v>9</v>
      </c>
      <c r="M87" s="39">
        <v>10</v>
      </c>
      <c r="N87" s="39">
        <v>11</v>
      </c>
      <c r="O87" s="39">
        <v>12</v>
      </c>
      <c r="P87" s="39">
        <v>13</v>
      </c>
      <c r="Q87" s="48">
        <v>14</v>
      </c>
      <c r="R87" s="48"/>
    </row>
    <row r="88" spans="1:18" ht="15.75" x14ac:dyDescent="0.25">
      <c r="A88" s="49" t="s">
        <v>24</v>
      </c>
      <c r="B88" s="50" t="s">
        <v>23</v>
      </c>
      <c r="C88" s="50"/>
      <c r="D88" s="19"/>
      <c r="E88" s="19"/>
      <c r="F88" s="19"/>
      <c r="G88" s="19"/>
      <c r="H88" s="19"/>
      <c r="I88" s="19"/>
      <c r="J88" s="19"/>
      <c r="K88" s="19"/>
      <c r="L88" s="19"/>
      <c r="M88" s="19"/>
      <c r="N88" s="19"/>
      <c r="O88" s="19"/>
      <c r="P88" s="40">
        <f>IF(ISNUMBER(AVERAGE(D88:O88)),AVERAGE(D88:O88),0)</f>
        <v>0</v>
      </c>
      <c r="Q88" s="51">
        <f t="shared" ref="Q88:Q89" si="19">SUM(D88:O88)</f>
        <v>0</v>
      </c>
      <c r="R88" s="51"/>
    </row>
    <row r="89" spans="1:18" ht="15.75" x14ac:dyDescent="0.25">
      <c r="A89" s="49"/>
      <c r="B89" s="50" t="s">
        <v>87</v>
      </c>
      <c r="C89" s="50"/>
      <c r="D89" s="20">
        <f t="shared" ref="D89:O89" si="20">IF(ISNUMBER(D88/$K$15*1000),D88/$K$15*1000,0)</f>
        <v>0</v>
      </c>
      <c r="E89" s="20">
        <f t="shared" si="20"/>
        <v>0</v>
      </c>
      <c r="F89" s="20">
        <f t="shared" si="20"/>
        <v>0</v>
      </c>
      <c r="G89" s="20">
        <f t="shared" si="20"/>
        <v>0</v>
      </c>
      <c r="H89" s="20">
        <f t="shared" si="20"/>
        <v>0</v>
      </c>
      <c r="I89" s="20">
        <f t="shared" si="20"/>
        <v>0</v>
      </c>
      <c r="J89" s="20">
        <f t="shared" si="20"/>
        <v>0</v>
      </c>
      <c r="K89" s="20">
        <f t="shared" si="20"/>
        <v>0</v>
      </c>
      <c r="L89" s="20">
        <f t="shared" si="20"/>
        <v>0</v>
      </c>
      <c r="M89" s="20">
        <f t="shared" si="20"/>
        <v>0</v>
      </c>
      <c r="N89" s="20">
        <f t="shared" si="20"/>
        <v>0</v>
      </c>
      <c r="O89" s="20">
        <f t="shared" si="20"/>
        <v>0</v>
      </c>
      <c r="P89" s="22"/>
      <c r="Q89" s="52">
        <f t="shared" si="19"/>
        <v>0</v>
      </c>
      <c r="R89" s="52"/>
    </row>
    <row r="90" spans="1:18" s="1" customFormat="1" ht="11.25" x14ac:dyDescent="0.2">
      <c r="A90" s="13" t="s">
        <v>90</v>
      </c>
      <c r="B90" s="13"/>
      <c r="C90" s="14"/>
      <c r="D90" s="15"/>
      <c r="E90" s="15"/>
      <c r="F90" s="15"/>
      <c r="G90" s="15"/>
      <c r="H90" s="15"/>
      <c r="I90" s="15"/>
      <c r="J90" s="15"/>
      <c r="K90" s="15"/>
      <c r="L90" s="15"/>
      <c r="M90" s="15"/>
      <c r="N90" s="15"/>
      <c r="O90" s="15"/>
      <c r="P90" s="15"/>
      <c r="Q90" s="15"/>
    </row>
    <row r="91" spans="1:18" s="1" customFormat="1" ht="11.25" x14ac:dyDescent="0.2">
      <c r="A91" s="13" t="s">
        <v>88</v>
      </c>
      <c r="B91" s="16"/>
      <c r="C91" s="14"/>
      <c r="D91" s="15"/>
      <c r="E91" s="15"/>
      <c r="F91" s="15"/>
      <c r="G91" s="15"/>
      <c r="H91" s="15"/>
      <c r="I91" s="15"/>
      <c r="J91" s="15"/>
      <c r="K91" s="15"/>
      <c r="L91" s="15"/>
      <c r="M91" s="15"/>
      <c r="N91" s="15"/>
      <c r="O91" s="15"/>
      <c r="P91" s="15"/>
      <c r="Q91" s="15"/>
    </row>
    <row r="92" spans="1:18" ht="10.5" customHeight="1" x14ac:dyDescent="0.25">
      <c r="A92" s="9"/>
      <c r="B92" s="9"/>
    </row>
    <row r="93" spans="1:18" ht="15.75" x14ac:dyDescent="0.25">
      <c r="A93" s="3" t="s">
        <v>42</v>
      </c>
      <c r="B93" s="3"/>
      <c r="C93" s="8"/>
      <c r="D93" s="8"/>
      <c r="E93" s="8"/>
      <c r="F93" s="8"/>
      <c r="G93" s="8"/>
      <c r="H93" s="8"/>
      <c r="I93" s="8"/>
      <c r="J93" s="8"/>
      <c r="K93" s="8"/>
      <c r="L93" s="8"/>
      <c r="M93" s="8"/>
      <c r="N93" s="8"/>
      <c r="O93" s="8"/>
      <c r="P93" s="8"/>
      <c r="Q93" s="8"/>
    </row>
    <row r="94" spans="1:18" ht="63" customHeight="1" x14ac:dyDescent="0.25">
      <c r="A94" s="47"/>
      <c r="B94" s="47"/>
      <c r="C94" s="47"/>
      <c r="D94" s="35" t="s">
        <v>9</v>
      </c>
      <c r="E94" s="35" t="s">
        <v>10</v>
      </c>
      <c r="F94" s="35" t="s">
        <v>11</v>
      </c>
      <c r="G94" s="35" t="s">
        <v>12</v>
      </c>
      <c r="H94" s="35" t="s">
        <v>13</v>
      </c>
      <c r="I94" s="35" t="s">
        <v>14</v>
      </c>
      <c r="J94" s="35" t="s">
        <v>15</v>
      </c>
      <c r="K94" s="35" t="s">
        <v>16</v>
      </c>
      <c r="L94" s="35" t="s">
        <v>17</v>
      </c>
      <c r="M94" s="35" t="s">
        <v>18</v>
      </c>
      <c r="N94" s="35" t="s">
        <v>19</v>
      </c>
      <c r="O94" s="35" t="s">
        <v>20</v>
      </c>
      <c r="P94" s="35" t="s">
        <v>21</v>
      </c>
      <c r="Q94" s="47" t="s">
        <v>22</v>
      </c>
      <c r="R94" s="47"/>
    </row>
    <row r="95" spans="1:18" s="1" customFormat="1" ht="11.25" x14ac:dyDescent="0.2">
      <c r="A95" s="48"/>
      <c r="B95" s="48"/>
      <c r="C95" s="48"/>
      <c r="D95" s="38">
        <v>1</v>
      </c>
      <c r="E95" s="38">
        <v>2</v>
      </c>
      <c r="F95" s="38">
        <v>3</v>
      </c>
      <c r="G95" s="38">
        <v>4</v>
      </c>
      <c r="H95" s="38">
        <v>5</v>
      </c>
      <c r="I95" s="38">
        <v>6</v>
      </c>
      <c r="J95" s="38">
        <v>7</v>
      </c>
      <c r="K95" s="38">
        <v>8</v>
      </c>
      <c r="L95" s="38">
        <v>9</v>
      </c>
      <c r="M95" s="38">
        <v>10</v>
      </c>
      <c r="N95" s="38">
        <v>11</v>
      </c>
      <c r="O95" s="38">
        <v>12</v>
      </c>
      <c r="P95" s="38">
        <v>13</v>
      </c>
      <c r="Q95" s="48">
        <v>14</v>
      </c>
      <c r="R95" s="48"/>
    </row>
    <row r="96" spans="1:18" ht="15.75" x14ac:dyDescent="0.25">
      <c r="A96" s="68" t="s">
        <v>28</v>
      </c>
      <c r="B96" s="68"/>
      <c r="C96" s="69"/>
      <c r="D96" s="70"/>
      <c r="E96" s="71"/>
      <c r="F96" s="71"/>
      <c r="G96" s="71"/>
      <c r="H96" s="71"/>
      <c r="I96" s="71"/>
      <c r="J96" s="71"/>
      <c r="K96" s="71"/>
      <c r="L96" s="71"/>
      <c r="M96" s="71"/>
      <c r="N96" s="71"/>
      <c r="O96" s="71"/>
      <c r="P96" s="71"/>
      <c r="Q96" s="71"/>
      <c r="R96" s="72"/>
    </row>
    <row r="97" spans="1:18" ht="15.75" customHeight="1" x14ac:dyDescent="0.25">
      <c r="A97" s="50" t="s">
        <v>62</v>
      </c>
      <c r="B97" s="50"/>
      <c r="C97" s="50"/>
      <c r="D97" s="19"/>
      <c r="E97" s="19"/>
      <c r="F97" s="19"/>
      <c r="G97" s="19"/>
      <c r="H97" s="19"/>
      <c r="I97" s="19"/>
      <c r="J97" s="19"/>
      <c r="K97" s="19"/>
      <c r="L97" s="19"/>
      <c r="M97" s="19"/>
      <c r="N97" s="19"/>
      <c r="O97" s="19"/>
      <c r="P97" s="21">
        <f>IF(ISNUMBER(AVERAGE(D97:O97)),AVERAGE(D97:O97),0)</f>
        <v>0</v>
      </c>
      <c r="Q97" s="65">
        <f>SUM(D97:O97)</f>
        <v>0</v>
      </c>
      <c r="R97" s="65"/>
    </row>
    <row r="98" spans="1:18" ht="15.75" x14ac:dyDescent="0.25">
      <c r="A98" s="68" t="s">
        <v>28</v>
      </c>
      <c r="B98" s="68"/>
      <c r="C98" s="69"/>
      <c r="D98" s="70"/>
      <c r="E98" s="71"/>
      <c r="F98" s="71"/>
      <c r="G98" s="71"/>
      <c r="H98" s="71"/>
      <c r="I98" s="71"/>
      <c r="J98" s="71"/>
      <c r="K98" s="71"/>
      <c r="L98" s="71"/>
      <c r="M98" s="71"/>
      <c r="N98" s="71"/>
      <c r="O98" s="71"/>
      <c r="P98" s="71"/>
      <c r="Q98" s="71"/>
      <c r="R98" s="72"/>
    </row>
    <row r="99" spans="1:18" ht="15.75" customHeight="1" x14ac:dyDescent="0.25">
      <c r="A99" s="50" t="s">
        <v>63</v>
      </c>
      <c r="B99" s="50"/>
      <c r="C99" s="50"/>
      <c r="D99" s="19"/>
      <c r="E99" s="19"/>
      <c r="F99" s="19"/>
      <c r="G99" s="19"/>
      <c r="H99" s="19"/>
      <c r="I99" s="19"/>
      <c r="J99" s="19"/>
      <c r="K99" s="19"/>
      <c r="L99" s="19"/>
      <c r="M99" s="19"/>
      <c r="N99" s="19"/>
      <c r="O99" s="19"/>
      <c r="P99" s="21">
        <f>IF(ISNUMBER(AVERAGE(D99:O99)),AVERAGE(D99:O99),0)</f>
        <v>0</v>
      </c>
      <c r="Q99" s="65">
        <f>SUM(D99:O99)</f>
        <v>0</v>
      </c>
      <c r="R99" s="65"/>
    </row>
    <row r="100" spans="1:18" s="1" customFormat="1" ht="11.25" x14ac:dyDescent="0.2">
      <c r="A100" s="13"/>
      <c r="B100" s="13"/>
    </row>
    <row r="101" spans="1:18" ht="15.75" x14ac:dyDescent="0.25">
      <c r="A101" s="3" t="s">
        <v>58</v>
      </c>
      <c r="B101" s="3"/>
    </row>
    <row r="102" spans="1:18" s="8" customFormat="1" ht="15.75" x14ac:dyDescent="0.25">
      <c r="A102" s="55" t="s">
        <v>59</v>
      </c>
      <c r="B102" s="55"/>
      <c r="C102" s="55"/>
      <c r="D102" s="55" t="s">
        <v>71</v>
      </c>
      <c r="E102" s="55"/>
      <c r="F102" s="55"/>
      <c r="G102" s="55"/>
      <c r="H102" s="55"/>
      <c r="I102" s="55"/>
      <c r="J102" s="55"/>
      <c r="K102" s="55"/>
      <c r="L102" s="55"/>
      <c r="M102" s="55" t="s">
        <v>65</v>
      </c>
      <c r="N102" s="55"/>
      <c r="O102" s="55"/>
      <c r="P102" s="55" t="s">
        <v>66</v>
      </c>
      <c r="Q102" s="55"/>
      <c r="R102" s="55"/>
    </row>
    <row r="103" spans="1:18" s="8" customFormat="1" ht="63.75" customHeight="1" x14ac:dyDescent="0.25">
      <c r="A103" s="36" t="s">
        <v>60</v>
      </c>
      <c r="B103" s="36" t="s">
        <v>57</v>
      </c>
      <c r="C103" s="36" t="s">
        <v>67</v>
      </c>
      <c r="D103" s="55" t="s">
        <v>72</v>
      </c>
      <c r="E103" s="55"/>
      <c r="F103" s="55"/>
      <c r="G103" s="55" t="s">
        <v>73</v>
      </c>
      <c r="H103" s="55"/>
      <c r="I103" s="55"/>
      <c r="J103" s="55" t="s">
        <v>74</v>
      </c>
      <c r="K103" s="55"/>
      <c r="L103" s="55"/>
      <c r="M103" s="55"/>
      <c r="N103" s="55"/>
      <c r="O103" s="55"/>
      <c r="P103" s="55"/>
      <c r="Q103" s="55"/>
      <c r="R103" s="55"/>
    </row>
    <row r="104" spans="1:18" s="1" customFormat="1" ht="11.25" x14ac:dyDescent="0.2">
      <c r="A104" s="38">
        <v>1</v>
      </c>
      <c r="B104" s="38">
        <v>2</v>
      </c>
      <c r="C104" s="38">
        <v>3</v>
      </c>
      <c r="D104" s="48">
        <v>4</v>
      </c>
      <c r="E104" s="48"/>
      <c r="F104" s="48"/>
      <c r="G104" s="48">
        <v>5</v>
      </c>
      <c r="H104" s="48"/>
      <c r="I104" s="48"/>
      <c r="J104" s="48">
        <v>6</v>
      </c>
      <c r="K104" s="48"/>
      <c r="L104" s="48"/>
      <c r="M104" s="48">
        <v>7</v>
      </c>
      <c r="N104" s="48"/>
      <c r="O104" s="48"/>
      <c r="P104" s="48">
        <v>8</v>
      </c>
      <c r="Q104" s="48"/>
      <c r="R104" s="48"/>
    </row>
    <row r="105" spans="1:18" ht="15.75" x14ac:dyDescent="0.25">
      <c r="A105" s="17"/>
      <c r="B105" s="17"/>
      <c r="C105" s="17"/>
      <c r="D105" s="67"/>
      <c r="E105" s="67"/>
      <c r="F105" s="67"/>
      <c r="G105" s="67">
        <f>0.0925*(Q59+Q69+Q79-Q99)</f>
        <v>0</v>
      </c>
      <c r="H105" s="67"/>
      <c r="I105" s="67"/>
      <c r="J105" s="67">
        <f>D105-G105</f>
        <v>0</v>
      </c>
      <c r="K105" s="67"/>
      <c r="L105" s="67"/>
      <c r="M105" s="66">
        <f>Q38+Q49-Q97</f>
        <v>0</v>
      </c>
      <c r="N105" s="66"/>
      <c r="O105" s="66"/>
      <c r="P105" s="66">
        <f>Q59+Q79-Q99</f>
        <v>0</v>
      </c>
      <c r="Q105" s="66"/>
      <c r="R105" s="66"/>
    </row>
    <row r="106" spans="1:18" ht="103.5" customHeight="1" x14ac:dyDescent="0.25">
      <c r="A106" s="54" t="s">
        <v>61</v>
      </c>
      <c r="B106" s="54"/>
      <c r="C106" s="54"/>
      <c r="D106" s="54"/>
      <c r="E106" s="54"/>
      <c r="F106" s="54"/>
      <c r="G106" s="54"/>
      <c r="H106" s="54"/>
      <c r="I106" s="54"/>
      <c r="J106" s="54"/>
      <c r="K106" s="54"/>
      <c r="L106" s="54"/>
      <c r="M106" s="54"/>
      <c r="N106" s="54"/>
      <c r="O106" s="54"/>
      <c r="P106" s="54"/>
      <c r="Q106" s="54"/>
      <c r="R106" s="54"/>
    </row>
    <row r="107" spans="1:18" ht="15" customHeight="1" x14ac:dyDescent="0.25">
      <c r="A107" s="26"/>
      <c r="B107" s="26"/>
      <c r="C107" s="26"/>
      <c r="D107" s="26"/>
      <c r="E107" s="26"/>
      <c r="F107" s="26"/>
      <c r="G107" s="26"/>
      <c r="H107" s="26"/>
      <c r="I107" s="26"/>
      <c r="J107" s="26"/>
      <c r="K107" s="26"/>
      <c r="L107" s="26"/>
      <c r="M107" s="26"/>
      <c r="N107" s="26"/>
      <c r="O107" s="26"/>
      <c r="P107" s="26"/>
      <c r="Q107" s="26"/>
      <c r="R107" s="26"/>
    </row>
    <row r="108" spans="1:18" ht="15.75" x14ac:dyDescent="0.25">
      <c r="A108" s="7" t="s">
        <v>43</v>
      </c>
      <c r="B108" s="7"/>
    </row>
    <row r="109" spans="1:18" s="1" customFormat="1" ht="11.25" x14ac:dyDescent="0.2">
      <c r="A109" s="13" t="s">
        <v>91</v>
      </c>
      <c r="B109" s="13"/>
      <c r="C109" s="13"/>
    </row>
    <row r="110" spans="1:18" x14ac:dyDescent="0.25">
      <c r="A110" s="63"/>
      <c r="B110" s="63"/>
      <c r="C110" s="63"/>
      <c r="D110" s="63"/>
      <c r="E110" s="63"/>
      <c r="F110" s="63"/>
      <c r="G110" s="63"/>
      <c r="H110" s="63"/>
      <c r="I110" s="63"/>
      <c r="J110" s="63"/>
      <c r="K110" s="63"/>
      <c r="L110" s="63"/>
      <c r="M110" s="63"/>
      <c r="N110" s="63"/>
      <c r="O110" s="63"/>
      <c r="P110" s="63"/>
      <c r="Q110" s="63"/>
      <c r="R110" s="63"/>
    </row>
    <row r="112" spans="1:18" ht="15.75" x14ac:dyDescent="0.25">
      <c r="A112" s="7" t="s">
        <v>40</v>
      </c>
      <c r="B112" s="7"/>
      <c r="C112" s="7"/>
    </row>
    <row r="113" spans="1:18" x14ac:dyDescent="0.25">
      <c r="A113" s="63"/>
      <c r="B113" s="63"/>
      <c r="C113" s="63"/>
      <c r="D113" s="63"/>
      <c r="E113" s="63"/>
      <c r="F113" s="63"/>
      <c r="G113" s="63"/>
      <c r="H113" s="63"/>
      <c r="I113" s="63"/>
      <c r="J113" s="63"/>
      <c r="K113" s="63"/>
      <c r="L113" s="63"/>
      <c r="M113" s="63"/>
      <c r="N113" s="63"/>
      <c r="O113" s="63"/>
      <c r="P113" s="63"/>
      <c r="Q113" s="63"/>
      <c r="R113" s="63"/>
    </row>
    <row r="114" spans="1:18" x14ac:dyDescent="0.25">
      <c r="A114" s="12"/>
      <c r="B114" s="12"/>
      <c r="C114" s="12"/>
      <c r="D114" s="12"/>
      <c r="E114" s="12"/>
      <c r="F114" s="12"/>
      <c r="G114" s="12"/>
      <c r="H114" s="12"/>
      <c r="I114" s="12"/>
      <c r="J114" s="12"/>
      <c r="K114" s="12"/>
      <c r="L114" s="12"/>
      <c r="M114" s="12"/>
      <c r="N114" s="12"/>
      <c r="O114" s="12"/>
      <c r="P114" s="12"/>
      <c r="Q114" s="12"/>
      <c r="R114" s="12"/>
    </row>
    <row r="115" spans="1:18" s="8" customFormat="1" ht="181.5" customHeight="1" x14ac:dyDescent="0.25">
      <c r="A115" s="64" t="s">
        <v>79</v>
      </c>
      <c r="B115" s="64"/>
      <c r="C115" s="64"/>
      <c r="D115" s="64"/>
      <c r="E115" s="64"/>
      <c r="F115" s="64"/>
      <c r="G115" s="64"/>
      <c r="H115" s="64"/>
      <c r="I115" s="64"/>
      <c r="J115" s="64"/>
      <c r="K115" s="64"/>
      <c r="L115" s="64"/>
      <c r="M115" s="64"/>
      <c r="N115" s="64"/>
      <c r="O115" s="64"/>
      <c r="P115" s="64"/>
      <c r="Q115" s="64"/>
      <c r="R115" s="64"/>
    </row>
    <row r="116" spans="1:18" s="8" customFormat="1" ht="15.75" x14ac:dyDescent="0.25">
      <c r="A116" s="31"/>
      <c r="B116" s="31"/>
      <c r="C116" s="31"/>
      <c r="D116" s="31"/>
      <c r="E116" s="31"/>
      <c r="F116" s="31"/>
      <c r="G116" s="31"/>
      <c r="H116" s="31"/>
      <c r="I116" s="31"/>
      <c r="J116" s="31"/>
      <c r="K116" s="31"/>
      <c r="L116" s="31"/>
      <c r="M116" s="31"/>
      <c r="N116" s="31"/>
      <c r="O116" s="31"/>
      <c r="P116" s="31"/>
      <c r="Q116" s="31"/>
      <c r="R116" s="31"/>
    </row>
    <row r="117" spans="1:18" s="18" customFormat="1" x14ac:dyDescent="0.25">
      <c r="A117" s="32" t="s">
        <v>75</v>
      </c>
      <c r="B117" s="32"/>
      <c r="C117" s="33"/>
      <c r="G117" s="33" t="s">
        <v>76</v>
      </c>
    </row>
    <row r="118" spans="1:18" s="18" customFormat="1" x14ac:dyDescent="0.25">
      <c r="A118" s="32"/>
      <c r="B118" s="32"/>
      <c r="D118" s="34" t="s">
        <v>77</v>
      </c>
    </row>
    <row r="119" spans="1:18" ht="24" customHeight="1" x14ac:dyDescent="0.25">
      <c r="A119" s="73" t="s">
        <v>78</v>
      </c>
      <c r="B119" s="73"/>
      <c r="C119" s="73"/>
      <c r="D119" s="73"/>
      <c r="E119" s="73"/>
      <c r="F119" s="73"/>
      <c r="G119" s="73"/>
      <c r="H119" s="73"/>
      <c r="I119" s="73"/>
      <c r="J119" s="73"/>
      <c r="K119" s="73"/>
      <c r="L119" s="73"/>
      <c r="M119" s="73"/>
      <c r="N119" s="73"/>
      <c r="O119" s="73"/>
      <c r="P119" s="73"/>
      <c r="Q119" s="73"/>
      <c r="R119" s="73"/>
    </row>
  </sheetData>
  <mergeCells count="184">
    <mergeCell ref="Q71:R71"/>
    <mergeCell ref="L26:N26"/>
    <mergeCell ref="A21:C21"/>
    <mergeCell ref="A26:C26"/>
    <mergeCell ref="D26:G26"/>
    <mergeCell ref="H26:K26"/>
    <mergeCell ref="O26:R26"/>
    <mergeCell ref="H21:K21"/>
    <mergeCell ref="O21:R21"/>
    <mergeCell ref="A22:C22"/>
    <mergeCell ref="D22:G22"/>
    <mergeCell ref="H22:K22"/>
    <mergeCell ref="O22:R22"/>
    <mergeCell ref="L21:N21"/>
    <mergeCell ref="L22:N22"/>
    <mergeCell ref="L23:N23"/>
    <mergeCell ref="D21:G21"/>
    <mergeCell ref="A66:C66"/>
    <mergeCell ref="D66:R66"/>
    <mergeCell ref="A67:C67"/>
    <mergeCell ref="Q67:R67"/>
    <mergeCell ref="M14:N14"/>
    <mergeCell ref="M15:N15"/>
    <mergeCell ref="D14:F14"/>
    <mergeCell ref="G14:H14"/>
    <mergeCell ref="I14:J14"/>
    <mergeCell ref="K14:L14"/>
    <mergeCell ref="O14:P14"/>
    <mergeCell ref="Q14:R14"/>
    <mergeCell ref="D15:F15"/>
    <mergeCell ref="G15:H15"/>
    <mergeCell ref="I15:J15"/>
    <mergeCell ref="K15:L15"/>
    <mergeCell ref="O15:P15"/>
    <mergeCell ref="Q15:R15"/>
    <mergeCell ref="A19:R19"/>
    <mergeCell ref="A20:C20"/>
    <mergeCell ref="D20:G20"/>
    <mergeCell ref="H20:K20"/>
    <mergeCell ref="O20:R20"/>
    <mergeCell ref="L20:N20"/>
    <mergeCell ref="A34:C34"/>
    <mergeCell ref="A35:A40"/>
    <mergeCell ref="A47:C47"/>
    <mergeCell ref="A43:R43"/>
    <mergeCell ref="A25:C25"/>
    <mergeCell ref="D25:G25"/>
    <mergeCell ref="H25:K25"/>
    <mergeCell ref="L25:N25"/>
    <mergeCell ref="O25:R25"/>
    <mergeCell ref="A31:C31"/>
    <mergeCell ref="D31:R31"/>
    <mergeCell ref="A32:C32"/>
    <mergeCell ref="D32:R32"/>
    <mergeCell ref="A11:R11"/>
    <mergeCell ref="A4:R4"/>
    <mergeCell ref="D12:F13"/>
    <mergeCell ref="G12:H13"/>
    <mergeCell ref="I12:J13"/>
    <mergeCell ref="K12:L13"/>
    <mergeCell ref="Q13:R13"/>
    <mergeCell ref="O12:R12"/>
    <mergeCell ref="O13:P13"/>
    <mergeCell ref="M12:N13"/>
    <mergeCell ref="A6:C6"/>
    <mergeCell ref="D6:R6"/>
    <mergeCell ref="A7:C7"/>
    <mergeCell ref="D7:R7"/>
    <mergeCell ref="A8:C8"/>
    <mergeCell ref="D8:R8"/>
    <mergeCell ref="A9:C9"/>
    <mergeCell ref="D9:R9"/>
    <mergeCell ref="A12:C13"/>
    <mergeCell ref="A119:R119"/>
    <mergeCell ref="P104:R104"/>
    <mergeCell ref="D105:F105"/>
    <mergeCell ref="A110:R110"/>
    <mergeCell ref="D104:F104"/>
    <mergeCell ref="A56:C56"/>
    <mergeCell ref="D56:R56"/>
    <mergeCell ref="G103:I103"/>
    <mergeCell ref="G104:I104"/>
    <mergeCell ref="J103:L103"/>
    <mergeCell ref="J104:L104"/>
    <mergeCell ref="M104:O104"/>
    <mergeCell ref="Q94:R94"/>
    <mergeCell ref="Q57:R57"/>
    <mergeCell ref="Q58:R58"/>
    <mergeCell ref="Q59:R59"/>
    <mergeCell ref="A57:C57"/>
    <mergeCell ref="A58:C58"/>
    <mergeCell ref="A59:A61"/>
    <mergeCell ref="A94:C94"/>
    <mergeCell ref="A95:C95"/>
    <mergeCell ref="Q60:R60"/>
    <mergeCell ref="Q61:R61"/>
    <mergeCell ref="A96:C96"/>
    <mergeCell ref="D103:F103"/>
    <mergeCell ref="Q95:R95"/>
    <mergeCell ref="Q97:R97"/>
    <mergeCell ref="P105:R105"/>
    <mergeCell ref="G105:I105"/>
    <mergeCell ref="J105:L105"/>
    <mergeCell ref="M105:O105"/>
    <mergeCell ref="A98:C98"/>
    <mergeCell ref="D98:R98"/>
    <mergeCell ref="D96:R96"/>
    <mergeCell ref="A99:C99"/>
    <mergeCell ref="Q99:R99"/>
    <mergeCell ref="D102:L102"/>
    <mergeCell ref="M102:O103"/>
    <mergeCell ref="P102:R103"/>
    <mergeCell ref="A14:C14"/>
    <mergeCell ref="A15:C15"/>
    <mergeCell ref="A24:C24"/>
    <mergeCell ref="D24:G24"/>
    <mergeCell ref="H24:K24"/>
    <mergeCell ref="L24:N24"/>
    <mergeCell ref="O24:R24"/>
    <mergeCell ref="A113:R113"/>
    <mergeCell ref="A115:R115"/>
    <mergeCell ref="A29:C29"/>
    <mergeCell ref="D29:R29"/>
    <mergeCell ref="A46:C46"/>
    <mergeCell ref="D46:R46"/>
    <mergeCell ref="A23:C23"/>
    <mergeCell ref="D23:G23"/>
    <mergeCell ref="H23:K23"/>
    <mergeCell ref="O23:R23"/>
    <mergeCell ref="Q47:R47"/>
    <mergeCell ref="Q48:R48"/>
    <mergeCell ref="A48:C48"/>
    <mergeCell ref="Q49:R49"/>
    <mergeCell ref="Q50:R50"/>
    <mergeCell ref="Q51:R51"/>
    <mergeCell ref="A49:A51"/>
    <mergeCell ref="A106:R106"/>
    <mergeCell ref="A102:C102"/>
    <mergeCell ref="A97:C97"/>
    <mergeCell ref="B35:C35"/>
    <mergeCell ref="B36:C36"/>
    <mergeCell ref="B37:C37"/>
    <mergeCell ref="B38:C38"/>
    <mergeCell ref="B39:C39"/>
    <mergeCell ref="B40:C40"/>
    <mergeCell ref="B49:C49"/>
    <mergeCell ref="B50:C50"/>
    <mergeCell ref="B51:C51"/>
    <mergeCell ref="B59:C59"/>
    <mergeCell ref="B60:C60"/>
    <mergeCell ref="B61:C61"/>
    <mergeCell ref="B69:C69"/>
    <mergeCell ref="B70:C70"/>
    <mergeCell ref="B71:C71"/>
    <mergeCell ref="B79:C79"/>
    <mergeCell ref="B80:C80"/>
    <mergeCell ref="B81:C81"/>
    <mergeCell ref="A76:C76"/>
    <mergeCell ref="D76:R76"/>
    <mergeCell ref="A77:C77"/>
    <mergeCell ref="A30:C30"/>
    <mergeCell ref="D30:R30"/>
    <mergeCell ref="A86:C86"/>
    <mergeCell ref="Q86:R86"/>
    <mergeCell ref="A87:C87"/>
    <mergeCell ref="Q87:R87"/>
    <mergeCell ref="A88:A89"/>
    <mergeCell ref="B88:C88"/>
    <mergeCell ref="Q88:R88"/>
    <mergeCell ref="B89:C89"/>
    <mergeCell ref="Q89:R89"/>
    <mergeCell ref="A68:C68"/>
    <mergeCell ref="Q68:R68"/>
    <mergeCell ref="A33:C33"/>
    <mergeCell ref="Q77:R77"/>
    <mergeCell ref="A78:C78"/>
    <mergeCell ref="Q78:R78"/>
    <mergeCell ref="A79:A81"/>
    <mergeCell ref="Q79:R79"/>
    <mergeCell ref="Q80:R80"/>
    <mergeCell ref="Q81:R81"/>
    <mergeCell ref="A69:A71"/>
    <mergeCell ref="Q69:R69"/>
    <mergeCell ref="Q70:R70"/>
  </mergeCells>
  <conditionalFormatting sqref="A110:R110">
    <cfRule type="cellIs" dxfId="18" priority="21" operator="equal">
      <formula>""</formula>
    </cfRule>
  </conditionalFormatting>
  <conditionalFormatting sqref="A105:F105">
    <cfRule type="cellIs" dxfId="17" priority="19" operator="equal">
      <formula>""</formula>
    </cfRule>
  </conditionalFormatting>
  <conditionalFormatting sqref="A113:R113">
    <cfRule type="cellIs" dxfId="16" priority="18" operator="equal">
      <formula>""</formula>
    </cfRule>
  </conditionalFormatting>
  <conditionalFormatting sqref="D96:R96">
    <cfRule type="cellIs" dxfId="15" priority="17" operator="equal">
      <formula>""</formula>
    </cfRule>
  </conditionalFormatting>
  <conditionalFormatting sqref="D98:R98">
    <cfRule type="cellIs" dxfId="14" priority="16" operator="equal">
      <formula>""</formula>
    </cfRule>
  </conditionalFormatting>
  <conditionalFormatting sqref="D97:O97 D99:O99">
    <cfRule type="cellIs" dxfId="13" priority="15" operator="equal">
      <formula>""</formula>
    </cfRule>
  </conditionalFormatting>
  <conditionalFormatting sqref="D79:O79">
    <cfRule type="cellIs" dxfId="12" priority="14" operator="equal">
      <formula>""</formula>
    </cfRule>
  </conditionalFormatting>
  <conditionalFormatting sqref="D69:O69">
    <cfRule type="cellIs" dxfId="11" priority="13" operator="equal">
      <formula>""</formula>
    </cfRule>
  </conditionalFormatting>
  <conditionalFormatting sqref="D59:O59">
    <cfRule type="cellIs" dxfId="10" priority="12" operator="equal">
      <formula>""</formula>
    </cfRule>
  </conditionalFormatting>
  <conditionalFormatting sqref="D49:O49">
    <cfRule type="cellIs" dxfId="9" priority="11" operator="equal">
      <formula>""</formula>
    </cfRule>
  </conditionalFormatting>
  <conditionalFormatting sqref="D38:O38">
    <cfRule type="cellIs" dxfId="8" priority="10" operator="equal">
      <formula>""</formula>
    </cfRule>
  </conditionalFormatting>
  <conditionalFormatting sqref="D31:R32">
    <cfRule type="cellIs" dxfId="7" priority="9" operator="equal">
      <formula>""</formula>
    </cfRule>
  </conditionalFormatting>
  <conditionalFormatting sqref="D6:R9">
    <cfRule type="cellIs" dxfId="6" priority="8" operator="equal">
      <formula>""</formula>
    </cfRule>
  </conditionalFormatting>
  <conditionalFormatting sqref="D35:O35">
    <cfRule type="cellIs" dxfId="5" priority="7" operator="equal">
      <formula>""</formula>
    </cfRule>
  </conditionalFormatting>
  <conditionalFormatting sqref="D36:O36">
    <cfRule type="cellIs" dxfId="4" priority="6" operator="equal">
      <formula>""</formula>
    </cfRule>
  </conditionalFormatting>
  <conditionalFormatting sqref="D37:O37">
    <cfRule type="cellIs" dxfId="3" priority="5" operator="equal">
      <formula>""</formula>
    </cfRule>
  </conditionalFormatting>
  <conditionalFormatting sqref="A15:R15">
    <cfRule type="cellIs" dxfId="2" priority="4" operator="equal">
      <formula>""</formula>
    </cfRule>
  </conditionalFormatting>
  <conditionalFormatting sqref="D88:O88">
    <cfRule type="cellIs" dxfId="1" priority="3" operator="equal">
      <formula>""</formula>
    </cfRule>
  </conditionalFormatting>
  <conditionalFormatting sqref="D30:R30">
    <cfRule type="cellIs" dxfId="0" priority="1" operator="equal">
      <formula>""</formula>
    </cfRule>
  </conditionalFormatting>
  <dataValidations count="1">
    <dataValidation type="list" allowBlank="1" showInputMessage="1" showErrorMessage="1" sqref="D30">
      <formula1>$U$2:$U$11</formula1>
    </dataValidation>
  </dataValidations>
  <pageMargins left="0.39370078740157483" right="0.39370078740157483" top="0.98425196850393704" bottom="0.78740157480314965" header="0.39370078740157483" footer="0.39370078740157483"/>
  <pageSetup paperSize="9" scale="75" fitToHeight="8" orientation="landscape" r:id="rId1"/>
  <headerFooter>
    <oddFooter>&amp;L&amp;A&amp;R&amp;F</oddFooter>
  </headerFooter>
  <rowBreaks count="4" manualBreakCount="4">
    <brk id="27" max="16" man="1"/>
    <brk id="54" max="16" man="1"/>
    <brk id="84" max="17" man="1"/>
    <brk id="10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pārskats</vt:lpstr>
      <vt:lpstr>pārskats!Print_Area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Gints Kārkliņš</dc:creator>
  <cp:lastModifiedBy>Gints Kārkliņš</cp:lastModifiedBy>
  <cp:lastPrinted>2021-02-03T09:22:01Z</cp:lastPrinted>
  <dcterms:created xsi:type="dcterms:W3CDTF">2013-01-04T15:13:27Z</dcterms:created>
  <dcterms:modified xsi:type="dcterms:W3CDTF">2021-02-03T09:57:52Z</dcterms:modified>
</cp:coreProperties>
</file>